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lhoe\Documents\Orienteering\Events\2024-05-12 Echo Park\"/>
    </mc:Choice>
  </mc:AlternateContent>
  <xr:revisionPtr revIDLastSave="0" documentId="13_ncr:1_{B74A1B2F-6098-4917-9857-44A204553531}" xr6:coauthVersionLast="47" xr6:coauthVersionMax="47" xr10:uidLastSave="{00000000-0000-0000-0000-000000000000}"/>
  <bookViews>
    <workbookView xWindow="1950" yWindow="150" windowWidth="26655" windowHeight="14595" xr2:uid="{DB371644-CA17-4600-AA4A-8761830971F6}"/>
  </bookViews>
  <sheets>
    <sheet name="Raw Data" sheetId="1" r:id="rId1"/>
    <sheet name="Scoring Summary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59" i="1" l="1"/>
  <c r="Q59" i="1"/>
  <c r="U59" i="1"/>
  <c r="T59" i="1"/>
  <c r="S59" i="1"/>
  <c r="R59" i="1"/>
  <c r="BM58" i="1"/>
  <c r="AX58" i="1"/>
  <c r="AI58" i="1"/>
  <c r="BZ57" i="1"/>
  <c r="BY57" i="1"/>
  <c r="BX57" i="1"/>
  <c r="BW57" i="1"/>
  <c r="BU57" i="1"/>
  <c r="BS57" i="1"/>
  <c r="BR57" i="1"/>
  <c r="BQ57" i="1"/>
  <c r="BK57" i="1"/>
  <c r="BJ57" i="1"/>
  <c r="BI57" i="1"/>
  <c r="BH57" i="1"/>
  <c r="BG57" i="1"/>
  <c r="BF57" i="1"/>
  <c r="BE57" i="1"/>
  <c r="BD57" i="1"/>
  <c r="BC57" i="1"/>
  <c r="BB57" i="1"/>
  <c r="AV57" i="1"/>
  <c r="AU57" i="1"/>
  <c r="AT57" i="1"/>
  <c r="AS57" i="1"/>
  <c r="AR57" i="1"/>
  <c r="AQ57" i="1"/>
  <c r="AP57" i="1"/>
  <c r="AO57" i="1"/>
  <c r="AN57" i="1"/>
  <c r="AM57" i="1"/>
  <c r="AG57" i="1"/>
  <c r="AF57" i="1"/>
  <c r="AE57" i="1"/>
  <c r="AD57" i="1"/>
  <c r="AC57" i="1"/>
  <c r="AB57" i="1"/>
  <c r="AA57" i="1"/>
  <c r="Z57" i="1"/>
  <c r="Y57" i="1"/>
  <c r="X57" i="1"/>
  <c r="BG45" i="1"/>
  <c r="BJ45" i="1"/>
  <c r="BW7" i="1"/>
  <c r="BU7" i="1"/>
  <c r="BT7" i="1"/>
  <c r="BS7" i="1"/>
  <c r="BQ7" i="1"/>
  <c r="BG7" i="1"/>
  <c r="BE7" i="1"/>
  <c r="BB7" i="1"/>
  <c r="AG7" i="1"/>
  <c r="AF7" i="1"/>
  <c r="AE7" i="1"/>
  <c r="AD7" i="1"/>
  <c r="AC7" i="1"/>
  <c r="AB7" i="1"/>
  <c r="AA7" i="1"/>
  <c r="X7" i="1"/>
  <c r="M7" i="1"/>
  <c r="O7" i="1" s="1"/>
  <c r="BZ9" i="1"/>
  <c r="BX9" i="1"/>
  <c r="BW9" i="1"/>
  <c r="BV9" i="1"/>
  <c r="BU9" i="1"/>
  <c r="BT9" i="1"/>
  <c r="BS9" i="1"/>
  <c r="BQ9" i="1"/>
  <c r="AV9" i="1"/>
  <c r="AU9" i="1"/>
  <c r="AT9" i="1"/>
  <c r="AS9" i="1"/>
  <c r="AR9" i="1"/>
  <c r="AQ9" i="1"/>
  <c r="AP9" i="1"/>
  <c r="AO9" i="1"/>
  <c r="AN9" i="1"/>
  <c r="AM9" i="1"/>
  <c r="AG9" i="1"/>
  <c r="AF9" i="1"/>
  <c r="AE9" i="1"/>
  <c r="AD9" i="1"/>
  <c r="AC9" i="1"/>
  <c r="AB9" i="1"/>
  <c r="Z9" i="1"/>
  <c r="Y9" i="1"/>
  <c r="M9" i="1"/>
  <c r="O9" i="1" s="1"/>
  <c r="BZ11" i="1"/>
  <c r="BY11" i="1"/>
  <c r="BX11" i="1"/>
  <c r="BW11" i="1"/>
  <c r="BV11" i="1"/>
  <c r="BU11" i="1"/>
  <c r="BT11" i="1"/>
  <c r="BS11" i="1"/>
  <c r="BR11" i="1"/>
  <c r="BQ11" i="1"/>
  <c r="BK11" i="1"/>
  <c r="BJ11" i="1"/>
  <c r="BI11" i="1"/>
  <c r="BH11" i="1"/>
  <c r="BG11" i="1"/>
  <c r="BF11" i="1"/>
  <c r="BE11" i="1"/>
  <c r="BD11" i="1"/>
  <c r="BC11" i="1"/>
  <c r="BB11" i="1"/>
  <c r="AV11" i="1"/>
  <c r="AU11" i="1"/>
  <c r="AT11" i="1"/>
  <c r="AS11" i="1"/>
  <c r="AR11" i="1"/>
  <c r="AQ11" i="1"/>
  <c r="AP11" i="1"/>
  <c r="AO11" i="1"/>
  <c r="AN11" i="1"/>
  <c r="AM11" i="1"/>
  <c r="AE11" i="1"/>
  <c r="Z11" i="1"/>
  <c r="M11" i="1"/>
  <c r="O11" i="1" s="1"/>
  <c r="BZ13" i="1"/>
  <c r="BY13" i="1"/>
  <c r="BX13" i="1"/>
  <c r="BW13" i="1"/>
  <c r="BV13" i="1"/>
  <c r="BU13" i="1"/>
  <c r="BT13" i="1"/>
  <c r="BS13" i="1"/>
  <c r="BR13" i="1"/>
  <c r="BQ13" i="1"/>
  <c r="BK13" i="1"/>
  <c r="BJ13" i="1"/>
  <c r="BH13" i="1"/>
  <c r="BG13" i="1"/>
  <c r="BF13" i="1"/>
  <c r="BE13" i="1"/>
  <c r="BD13" i="1"/>
  <c r="BC13" i="1"/>
  <c r="BB13" i="1"/>
  <c r="AV13" i="1"/>
  <c r="AU13" i="1"/>
  <c r="AT13" i="1"/>
  <c r="AS13" i="1"/>
  <c r="AR13" i="1"/>
  <c r="AQ13" i="1"/>
  <c r="AP13" i="1"/>
  <c r="AO13" i="1"/>
  <c r="AN13" i="1"/>
  <c r="AM13" i="1"/>
  <c r="M13" i="1"/>
  <c r="O13" i="1" s="1"/>
  <c r="BX15" i="1"/>
  <c r="BW15" i="1"/>
  <c r="BU15" i="1"/>
  <c r="BR15" i="1"/>
  <c r="BQ15" i="1"/>
  <c r="BG15" i="1"/>
  <c r="AU15" i="1"/>
  <c r="AR15" i="1"/>
  <c r="AP15" i="1"/>
  <c r="AN15" i="1"/>
  <c r="M15" i="1"/>
  <c r="O15" i="1" s="1"/>
  <c r="BK17" i="1"/>
  <c r="BJ17" i="1"/>
  <c r="BI17" i="1"/>
  <c r="BH17" i="1"/>
  <c r="BF17" i="1"/>
  <c r="BE17" i="1"/>
  <c r="BD17" i="1"/>
  <c r="BC17" i="1"/>
  <c r="BB17" i="1"/>
  <c r="AV17" i="1"/>
  <c r="AU17" i="1"/>
  <c r="AT17" i="1"/>
  <c r="AS17" i="1"/>
  <c r="AR17" i="1"/>
  <c r="AQ17" i="1"/>
  <c r="AP17" i="1"/>
  <c r="AN17" i="1"/>
  <c r="AM17" i="1"/>
  <c r="AG17" i="1"/>
  <c r="AF17" i="1"/>
  <c r="AE17" i="1"/>
  <c r="AD17" i="1"/>
  <c r="AC17" i="1"/>
  <c r="AB17" i="1"/>
  <c r="AA17" i="1"/>
  <c r="Y17" i="1"/>
  <c r="X17" i="1"/>
  <c r="M17" i="1"/>
  <c r="O17" i="1" s="1"/>
  <c r="BX19" i="1"/>
  <c r="BS19" i="1"/>
  <c r="BR19" i="1"/>
  <c r="BI19" i="1"/>
  <c r="BG19" i="1"/>
  <c r="BE19" i="1"/>
  <c r="BC19" i="1"/>
  <c r="BB19" i="1"/>
  <c r="AG19" i="1"/>
  <c r="AF19" i="1"/>
  <c r="AE19" i="1"/>
  <c r="AD19" i="1"/>
  <c r="AC19" i="1"/>
  <c r="AB19" i="1"/>
  <c r="AA19" i="1"/>
  <c r="Z19" i="1"/>
  <c r="Y19" i="1"/>
  <c r="X19" i="1"/>
  <c r="M19" i="1"/>
  <c r="O19" i="1" s="1"/>
  <c r="BZ21" i="1"/>
  <c r="BY21" i="1"/>
  <c r="BX21" i="1"/>
  <c r="BW21" i="1"/>
  <c r="BV21" i="1"/>
  <c r="BU21" i="1"/>
  <c r="BT21" i="1"/>
  <c r="BS21" i="1"/>
  <c r="BR21" i="1"/>
  <c r="BQ21" i="1"/>
  <c r="BK21" i="1"/>
  <c r="BJ21" i="1"/>
  <c r="BI21" i="1"/>
  <c r="BH21" i="1"/>
  <c r="BG21" i="1"/>
  <c r="BF21" i="1"/>
  <c r="BE21" i="1"/>
  <c r="BD21" i="1"/>
  <c r="BC21" i="1"/>
  <c r="BB21" i="1"/>
  <c r="AV21" i="1"/>
  <c r="AU21" i="1"/>
  <c r="AT21" i="1"/>
  <c r="AS21" i="1"/>
  <c r="AR21" i="1"/>
  <c r="AQ21" i="1"/>
  <c r="AP21" i="1"/>
  <c r="AO21" i="1"/>
  <c r="AN21" i="1"/>
  <c r="AM21" i="1"/>
  <c r="M21" i="1"/>
  <c r="O21" i="1" s="1"/>
  <c r="BX23" i="1"/>
  <c r="BS23" i="1"/>
  <c r="BR23" i="1"/>
  <c r="BG23" i="1"/>
  <c r="BE23" i="1"/>
  <c r="BB23" i="1"/>
  <c r="AV23" i="1"/>
  <c r="AU23" i="1"/>
  <c r="AT23" i="1"/>
  <c r="AS23" i="1"/>
  <c r="AR23" i="1"/>
  <c r="AQ23" i="1"/>
  <c r="AN23" i="1"/>
  <c r="AM23" i="1"/>
  <c r="AG23" i="1"/>
  <c r="AF23" i="1"/>
  <c r="AE23" i="1"/>
  <c r="AD23" i="1"/>
  <c r="AC23" i="1"/>
  <c r="AB23" i="1"/>
  <c r="Z23" i="1"/>
  <c r="Y23" i="1"/>
  <c r="M23" i="1"/>
  <c r="O23" i="1" s="1"/>
  <c r="BZ25" i="1"/>
  <c r="BY25" i="1"/>
  <c r="BX25" i="1"/>
  <c r="BW25" i="1"/>
  <c r="BV25" i="1"/>
  <c r="BU25" i="1"/>
  <c r="BT25" i="1"/>
  <c r="BS25" i="1"/>
  <c r="BR25" i="1"/>
  <c r="BQ25" i="1"/>
  <c r="BK25" i="1"/>
  <c r="BJ25" i="1"/>
  <c r="BI25" i="1"/>
  <c r="BH25" i="1"/>
  <c r="BG25" i="1"/>
  <c r="BF25" i="1"/>
  <c r="BE25" i="1"/>
  <c r="BD25" i="1"/>
  <c r="BC25" i="1"/>
  <c r="BB25" i="1"/>
  <c r="AV25" i="1"/>
  <c r="AU25" i="1"/>
  <c r="AT25" i="1"/>
  <c r="AS25" i="1"/>
  <c r="AR25" i="1"/>
  <c r="AQ25" i="1"/>
  <c r="AP25" i="1"/>
  <c r="AO25" i="1"/>
  <c r="AN25" i="1"/>
  <c r="AM25" i="1"/>
  <c r="M25" i="1"/>
  <c r="O25" i="1" s="1"/>
  <c r="BZ27" i="1"/>
  <c r="BY27" i="1"/>
  <c r="BX27" i="1"/>
  <c r="BW27" i="1"/>
  <c r="BV27" i="1"/>
  <c r="BU27" i="1"/>
  <c r="BT27" i="1"/>
  <c r="BS27" i="1"/>
  <c r="BR27" i="1"/>
  <c r="BQ27" i="1"/>
  <c r="BK27" i="1"/>
  <c r="BJ27" i="1"/>
  <c r="BI27" i="1"/>
  <c r="BH27" i="1"/>
  <c r="BG27" i="1"/>
  <c r="BF27" i="1"/>
  <c r="BE27" i="1"/>
  <c r="BD27" i="1"/>
  <c r="BC27" i="1"/>
  <c r="BB27" i="1"/>
  <c r="AV27" i="1"/>
  <c r="AU27" i="1"/>
  <c r="AT27" i="1"/>
  <c r="AS27" i="1"/>
  <c r="AR27" i="1"/>
  <c r="AQ27" i="1"/>
  <c r="AP27" i="1"/>
  <c r="AO27" i="1"/>
  <c r="AN27" i="1"/>
  <c r="AM27" i="1"/>
  <c r="Z27" i="1"/>
  <c r="M27" i="1"/>
  <c r="O27" i="1" s="1"/>
  <c r="BY29" i="1"/>
  <c r="BV29" i="1"/>
  <c r="BU29" i="1"/>
  <c r="BS29" i="1"/>
  <c r="BJ29" i="1"/>
  <c r="BH29" i="1"/>
  <c r="BG29" i="1"/>
  <c r="BE29" i="1"/>
  <c r="BC29" i="1"/>
  <c r="BB29" i="1"/>
  <c r="AU29" i="1"/>
  <c r="AT29" i="1"/>
  <c r="AS29" i="1"/>
  <c r="AR29" i="1"/>
  <c r="AQ29" i="1"/>
  <c r="AP29" i="1"/>
  <c r="AM29" i="1"/>
  <c r="AE29" i="1"/>
  <c r="Z29" i="1"/>
  <c r="M29" i="1"/>
  <c r="O29" i="1" s="1"/>
  <c r="BZ31" i="1"/>
  <c r="BY31" i="1"/>
  <c r="BX31" i="1"/>
  <c r="BW31" i="1"/>
  <c r="BV31" i="1"/>
  <c r="BU31" i="1"/>
  <c r="BT31" i="1"/>
  <c r="BS31" i="1"/>
  <c r="BR31" i="1"/>
  <c r="BQ31" i="1"/>
  <c r="BK31" i="1"/>
  <c r="BJ31" i="1"/>
  <c r="BI31" i="1"/>
  <c r="BH31" i="1"/>
  <c r="BG31" i="1"/>
  <c r="BF31" i="1"/>
  <c r="BE31" i="1"/>
  <c r="BD31" i="1"/>
  <c r="BC31" i="1"/>
  <c r="BB31" i="1"/>
  <c r="AS31" i="1"/>
  <c r="AG31" i="1"/>
  <c r="AF31" i="1"/>
  <c r="AE31" i="1"/>
  <c r="AD31" i="1"/>
  <c r="AC31" i="1"/>
  <c r="AB31" i="1"/>
  <c r="AA31" i="1"/>
  <c r="Y31" i="1"/>
  <c r="X31" i="1"/>
  <c r="M31" i="1"/>
  <c r="O31" i="1" s="1"/>
  <c r="BY33" i="1"/>
  <c r="BX33" i="1"/>
  <c r="BT33" i="1"/>
  <c r="BS33" i="1"/>
  <c r="BR33" i="1"/>
  <c r="BK33" i="1"/>
  <c r="BJ33" i="1"/>
  <c r="BI33" i="1"/>
  <c r="BH33" i="1"/>
  <c r="BG33" i="1"/>
  <c r="BF33" i="1"/>
  <c r="BE33" i="1"/>
  <c r="BD33" i="1"/>
  <c r="BC33" i="1"/>
  <c r="BB33" i="1"/>
  <c r="AU33" i="1"/>
  <c r="AT33" i="1"/>
  <c r="AS33" i="1"/>
  <c r="AR33" i="1"/>
  <c r="AQ33" i="1"/>
  <c r="AM33" i="1"/>
  <c r="AE33" i="1"/>
  <c r="AA33" i="1"/>
  <c r="Z33" i="1"/>
  <c r="X33" i="1"/>
  <c r="M33" i="1"/>
  <c r="O33" i="1" s="1"/>
  <c r="AU35" i="1"/>
  <c r="AT35" i="1"/>
  <c r="AS35" i="1"/>
  <c r="AR35" i="1"/>
  <c r="AQ35" i="1"/>
  <c r="AM35" i="1"/>
  <c r="AG35" i="1"/>
  <c r="AF35" i="1"/>
  <c r="AE35" i="1"/>
  <c r="AD35" i="1"/>
  <c r="AC35" i="1"/>
  <c r="AB35" i="1"/>
  <c r="AA35" i="1"/>
  <c r="Z35" i="1"/>
  <c r="Y35" i="1"/>
  <c r="X35" i="1"/>
  <c r="M35" i="1"/>
  <c r="O35" i="1" s="1"/>
  <c r="BU37" i="1"/>
  <c r="BS37" i="1"/>
  <c r="BR37" i="1"/>
  <c r="BQ37" i="1"/>
  <c r="BG37" i="1"/>
  <c r="BE37" i="1"/>
  <c r="BC37" i="1"/>
  <c r="BB37" i="1"/>
  <c r="AP37" i="1"/>
  <c r="AM37" i="1"/>
  <c r="AG37" i="1"/>
  <c r="AF37" i="1"/>
  <c r="AE37" i="1"/>
  <c r="AD37" i="1"/>
  <c r="Y37" i="1"/>
  <c r="X37" i="1"/>
  <c r="M37" i="1"/>
  <c r="O37" i="1" s="1"/>
  <c r="BZ39" i="1"/>
  <c r="BX39" i="1"/>
  <c r="BW39" i="1"/>
  <c r="BU39" i="1"/>
  <c r="BS39" i="1"/>
  <c r="BR39" i="1"/>
  <c r="BI39" i="1"/>
  <c r="BG39" i="1"/>
  <c r="BF39" i="1"/>
  <c r="BE39" i="1"/>
  <c r="AV39" i="1"/>
  <c r="AU39" i="1"/>
  <c r="AT39" i="1"/>
  <c r="AS39" i="1"/>
  <c r="AR39" i="1"/>
  <c r="AQ39" i="1"/>
  <c r="AO39" i="1"/>
  <c r="AN39" i="1"/>
  <c r="AM39" i="1"/>
  <c r="AG39" i="1"/>
  <c r="AF39" i="1"/>
  <c r="AE39" i="1"/>
  <c r="AD39" i="1"/>
  <c r="AC39" i="1"/>
  <c r="AB39" i="1"/>
  <c r="AA39" i="1"/>
  <c r="Z39" i="1"/>
  <c r="Y39" i="1"/>
  <c r="X39" i="1"/>
  <c r="M39" i="1"/>
  <c r="O39" i="1" s="1"/>
  <c r="BZ41" i="1"/>
  <c r="BX41" i="1"/>
  <c r="BW41" i="1"/>
  <c r="BV41" i="1"/>
  <c r="BU41" i="1"/>
  <c r="BT41" i="1"/>
  <c r="BS41" i="1"/>
  <c r="AV41" i="1"/>
  <c r="AU41" i="1"/>
  <c r="AT41" i="1"/>
  <c r="AS41" i="1"/>
  <c r="AR41" i="1"/>
  <c r="AQ41" i="1"/>
  <c r="AP41" i="1"/>
  <c r="AO41" i="1"/>
  <c r="AN41" i="1"/>
  <c r="AM41" i="1"/>
  <c r="AG41" i="1"/>
  <c r="AF41" i="1"/>
  <c r="AE41" i="1"/>
  <c r="AD41" i="1"/>
  <c r="AC41" i="1"/>
  <c r="AB41" i="1"/>
  <c r="Z41" i="1"/>
  <c r="Y41" i="1"/>
  <c r="X41" i="1"/>
  <c r="M41" i="1"/>
  <c r="O41" i="1" s="1"/>
  <c r="BZ43" i="1"/>
  <c r="BY43" i="1"/>
  <c r="BX43" i="1"/>
  <c r="BW43" i="1"/>
  <c r="BV43" i="1"/>
  <c r="BU43" i="1"/>
  <c r="BT43" i="1"/>
  <c r="BS43" i="1"/>
  <c r="BR43" i="1"/>
  <c r="BQ43" i="1"/>
  <c r="BK43" i="1"/>
  <c r="BJ43" i="1"/>
  <c r="BI43" i="1"/>
  <c r="BH43" i="1"/>
  <c r="BG43" i="1"/>
  <c r="BF43" i="1"/>
  <c r="BE43" i="1"/>
  <c r="BD43" i="1"/>
  <c r="BC43" i="1"/>
  <c r="BB43" i="1"/>
  <c r="AV43" i="1"/>
  <c r="AU43" i="1"/>
  <c r="AT43" i="1"/>
  <c r="AS43" i="1"/>
  <c r="AR43" i="1"/>
  <c r="AQ43" i="1"/>
  <c r="AP43" i="1"/>
  <c r="AO43" i="1"/>
  <c r="AN43" i="1"/>
  <c r="AM43" i="1"/>
  <c r="AG43" i="1"/>
  <c r="AF43" i="1"/>
  <c r="AE43" i="1"/>
  <c r="AD43" i="1"/>
  <c r="AC43" i="1"/>
  <c r="AB43" i="1"/>
  <c r="AA43" i="1"/>
  <c r="Z43" i="1"/>
  <c r="Y43" i="1"/>
  <c r="X43" i="1"/>
  <c r="M43" i="1"/>
  <c r="O43" i="1" s="1"/>
  <c r="BZ45" i="1"/>
  <c r="BY45" i="1"/>
  <c r="BX45" i="1"/>
  <c r="BW45" i="1"/>
  <c r="BV45" i="1"/>
  <c r="BU45" i="1"/>
  <c r="BS45" i="1"/>
  <c r="BR45" i="1"/>
  <c r="BQ45" i="1"/>
  <c r="BK45" i="1"/>
  <c r="BI45" i="1"/>
  <c r="BH45" i="1"/>
  <c r="BF45" i="1"/>
  <c r="BE45" i="1"/>
  <c r="BD45" i="1"/>
  <c r="BC45" i="1"/>
  <c r="BB45" i="1"/>
  <c r="AV45" i="1"/>
  <c r="AU45" i="1"/>
  <c r="AT45" i="1"/>
  <c r="AS45" i="1"/>
  <c r="AR45" i="1"/>
  <c r="AQ45" i="1"/>
  <c r="AP45" i="1"/>
  <c r="AO45" i="1"/>
  <c r="AN45" i="1"/>
  <c r="AM45" i="1"/>
  <c r="AG45" i="1"/>
  <c r="AF45" i="1"/>
  <c r="AE45" i="1"/>
  <c r="AD45" i="1"/>
  <c r="AC45" i="1"/>
  <c r="AB45" i="1"/>
  <c r="AA45" i="1"/>
  <c r="Z45" i="1"/>
  <c r="Y45" i="1"/>
  <c r="X45" i="1"/>
  <c r="M45" i="1"/>
  <c r="O45" i="1" s="1"/>
  <c r="BZ47" i="1"/>
  <c r="BY47" i="1"/>
  <c r="BX47" i="1"/>
  <c r="BW47" i="1"/>
  <c r="BV47" i="1"/>
  <c r="BU47" i="1"/>
  <c r="BT47" i="1"/>
  <c r="BS47" i="1"/>
  <c r="BR47" i="1"/>
  <c r="BQ47" i="1"/>
  <c r="BK47" i="1"/>
  <c r="BJ47" i="1"/>
  <c r="BI47" i="1"/>
  <c r="BH47" i="1"/>
  <c r="BG47" i="1"/>
  <c r="BF47" i="1"/>
  <c r="BE47" i="1"/>
  <c r="BD47" i="1"/>
  <c r="BC47" i="1"/>
  <c r="BB47" i="1"/>
  <c r="AV47" i="1"/>
  <c r="AU47" i="1"/>
  <c r="AT47" i="1"/>
  <c r="AS47" i="1"/>
  <c r="AR47" i="1"/>
  <c r="AQ47" i="1"/>
  <c r="AP47" i="1"/>
  <c r="AO47" i="1"/>
  <c r="AN47" i="1"/>
  <c r="AM47" i="1"/>
  <c r="AG47" i="1"/>
  <c r="AF47" i="1"/>
  <c r="AE47" i="1"/>
  <c r="AD47" i="1"/>
  <c r="AC47" i="1"/>
  <c r="AB47" i="1"/>
  <c r="AA47" i="1"/>
  <c r="Z47" i="1"/>
  <c r="Y47" i="1"/>
  <c r="X47" i="1"/>
  <c r="M47" i="1"/>
  <c r="O47" i="1" s="1"/>
  <c r="BZ49" i="1"/>
  <c r="BY49" i="1"/>
  <c r="BX49" i="1"/>
  <c r="BW49" i="1"/>
  <c r="BV49" i="1"/>
  <c r="BU49" i="1"/>
  <c r="BT49" i="1"/>
  <c r="BS49" i="1"/>
  <c r="BR49" i="1"/>
  <c r="BQ49" i="1"/>
  <c r="BK49" i="1"/>
  <c r="BJ49" i="1"/>
  <c r="BI49" i="1"/>
  <c r="BH49" i="1"/>
  <c r="BG49" i="1"/>
  <c r="BF49" i="1"/>
  <c r="BE49" i="1"/>
  <c r="BD49" i="1"/>
  <c r="BC49" i="1"/>
  <c r="BB49" i="1"/>
  <c r="AV49" i="1"/>
  <c r="AU49" i="1"/>
  <c r="AT49" i="1"/>
  <c r="AS49" i="1"/>
  <c r="AR49" i="1"/>
  <c r="AQ49" i="1"/>
  <c r="AP49" i="1"/>
  <c r="AO49" i="1"/>
  <c r="AN49" i="1"/>
  <c r="AM49" i="1"/>
  <c r="AG49" i="1"/>
  <c r="AF49" i="1"/>
  <c r="AE49" i="1"/>
  <c r="AD49" i="1"/>
  <c r="AC49" i="1"/>
  <c r="AB49" i="1"/>
  <c r="AA49" i="1"/>
  <c r="Z49" i="1"/>
  <c r="Y49" i="1"/>
  <c r="X49" i="1"/>
  <c r="M49" i="1"/>
  <c r="O49" i="1" s="1"/>
  <c r="M51" i="1"/>
  <c r="O51" i="1" s="1"/>
  <c r="BW51" i="1"/>
  <c r="BU51" i="1"/>
  <c r="BQ51" i="1"/>
  <c r="AU51" i="1"/>
  <c r="AR51" i="1"/>
  <c r="AP51" i="1"/>
  <c r="BZ4" i="1"/>
  <c r="BZ51" i="1" s="1"/>
  <c r="BY4" i="1"/>
  <c r="BY51" i="1" s="1"/>
  <c r="BX4" i="1"/>
  <c r="BX51" i="1" s="1"/>
  <c r="BW4" i="1"/>
  <c r="BW19" i="1" s="1"/>
  <c r="BV4" i="1"/>
  <c r="BU4" i="1"/>
  <c r="BU17" i="1" s="1"/>
  <c r="BT4" i="1"/>
  <c r="BT51" i="1" s="1"/>
  <c r="BS4" i="1"/>
  <c r="BS51" i="1" s="1"/>
  <c r="BR4" i="1"/>
  <c r="BR51" i="1" s="1"/>
  <c r="BQ4" i="1"/>
  <c r="BQ17" i="1" s="1"/>
  <c r="BK4" i="1"/>
  <c r="BK51" i="1" s="1"/>
  <c r="BJ4" i="1"/>
  <c r="BJ51" i="1" s="1"/>
  <c r="BI4" i="1"/>
  <c r="BI51" i="1" s="1"/>
  <c r="BH4" i="1"/>
  <c r="BH51" i="1" s="1"/>
  <c r="BG4" i="1"/>
  <c r="BG51" i="1" s="1"/>
  <c r="BF4" i="1"/>
  <c r="BF51" i="1" s="1"/>
  <c r="BE4" i="1"/>
  <c r="BE51" i="1" s="1"/>
  <c r="BD4" i="1"/>
  <c r="BC4" i="1"/>
  <c r="BC51" i="1" s="1"/>
  <c r="BB4" i="1"/>
  <c r="BB51" i="1" s="1"/>
  <c r="AG4" i="1"/>
  <c r="AG51" i="1" s="1"/>
  <c r="AF4" i="1"/>
  <c r="AF51" i="1" s="1"/>
  <c r="AE4" i="1"/>
  <c r="AE51" i="1" s="1"/>
  <c r="AD4" i="1"/>
  <c r="AD51" i="1" s="1"/>
  <c r="AC4" i="1"/>
  <c r="AC51" i="1" s="1"/>
  <c r="AB4" i="1"/>
  <c r="AB51" i="1" s="1"/>
  <c r="AA4" i="1"/>
  <c r="AA51" i="1" s="1"/>
  <c r="Z4" i="1"/>
  <c r="Z51" i="1" s="1"/>
  <c r="Y4" i="1"/>
  <c r="Y51" i="1" s="1"/>
  <c r="X4" i="1"/>
  <c r="X51" i="1" s="1"/>
  <c r="AV4" i="1"/>
  <c r="AV51" i="1" s="1"/>
  <c r="AU4" i="1"/>
  <c r="AU7" i="1" s="1"/>
  <c r="AT4" i="1"/>
  <c r="AT51" i="1" s="1"/>
  <c r="AS4" i="1"/>
  <c r="AS51" i="1" s="1"/>
  <c r="AR4" i="1"/>
  <c r="AR7" i="1" s="1"/>
  <c r="AQ4" i="1"/>
  <c r="AQ51" i="1" s="1"/>
  <c r="AP4" i="1"/>
  <c r="AP7" i="1" s="1"/>
  <c r="AO4" i="1"/>
  <c r="AO51" i="1" s="1"/>
  <c r="AM4" i="1"/>
  <c r="AM51" i="1" s="1"/>
  <c r="AN4" i="1"/>
  <c r="AN51" i="1" s="1"/>
  <c r="AA41" i="1" l="1"/>
  <c r="BH39" i="1"/>
  <c r="BB41" i="1"/>
  <c r="AA37" i="1"/>
  <c r="BC41" i="1"/>
  <c r="BJ39" i="1"/>
  <c r="AB37" i="1"/>
  <c r="BY41" i="1"/>
  <c r="AP39" i="1"/>
  <c r="BK39" i="1"/>
  <c r="AC37" i="1"/>
  <c r="BW37" i="1"/>
  <c r="CC37" i="1" s="1"/>
  <c r="BE41" i="1"/>
  <c r="BO41" i="1" s="1"/>
  <c r="BQ39" i="1"/>
  <c r="CD39" i="1" s="1"/>
  <c r="BX37" i="1"/>
  <c r="BF41" i="1"/>
  <c r="BG41" i="1"/>
  <c r="BH41" i="1"/>
  <c r="BT39" i="1"/>
  <c r="BI41" i="1"/>
  <c r="BJ41" i="1"/>
  <c r="BV39" i="1"/>
  <c r="BK41" i="1"/>
  <c r="BB39" i="1"/>
  <c r="AU37" i="1"/>
  <c r="BQ41" i="1"/>
  <c r="BC39" i="1"/>
  <c r="BR41" i="1"/>
  <c r="CB41" i="1" s="1"/>
  <c r="U41" i="1" s="1"/>
  <c r="BD39" i="1"/>
  <c r="BM39" i="1" s="1"/>
  <c r="T39" i="1" s="1"/>
  <c r="BY39" i="1"/>
  <c r="Z37" i="1"/>
  <c r="AJ37" i="1" s="1"/>
  <c r="AV37" i="1"/>
  <c r="BD37" i="1"/>
  <c r="BY37" i="1"/>
  <c r="BZ37" i="1"/>
  <c r="BF37" i="1"/>
  <c r="AV35" i="1"/>
  <c r="BH37" i="1"/>
  <c r="BU35" i="1"/>
  <c r="AN37" i="1"/>
  <c r="BI37" i="1"/>
  <c r="AO37" i="1"/>
  <c r="BJ37" i="1"/>
  <c r="BK37" i="1"/>
  <c r="V37" i="1" s="1"/>
  <c r="AQ37" i="1"/>
  <c r="AR37" i="1"/>
  <c r="AS37" i="1"/>
  <c r="AT37" i="1"/>
  <c r="BT37" i="1"/>
  <c r="BB35" i="1"/>
  <c r="BW35" i="1"/>
  <c r="BC35" i="1"/>
  <c r="BX35" i="1"/>
  <c r="BY35" i="1"/>
  <c r="BE35" i="1"/>
  <c r="BZ35" i="1"/>
  <c r="BF35" i="1"/>
  <c r="BV35" i="1"/>
  <c r="CD35" i="1" s="1"/>
  <c r="BG35" i="1"/>
  <c r="BH35" i="1"/>
  <c r="AN35" i="1"/>
  <c r="AY35" i="1" s="1"/>
  <c r="BI35" i="1"/>
  <c r="AO35" i="1"/>
  <c r="BJ35" i="1"/>
  <c r="AP35" i="1"/>
  <c r="BK35" i="1"/>
  <c r="BQ35" i="1"/>
  <c r="AO33" i="1"/>
  <c r="BQ33" i="1"/>
  <c r="BR35" i="1"/>
  <c r="AV31" i="1"/>
  <c r="BS35" i="1"/>
  <c r="BT35" i="1"/>
  <c r="AP33" i="1"/>
  <c r="AP54" i="1" s="1"/>
  <c r="AV29" i="1"/>
  <c r="Y33" i="1"/>
  <c r="BU33" i="1"/>
  <c r="AV33" i="1"/>
  <c r="BV33" i="1"/>
  <c r="AM31" i="1"/>
  <c r="AA29" i="1"/>
  <c r="AB33" i="1"/>
  <c r="BW33" i="1"/>
  <c r="AN31" i="1"/>
  <c r="AB29" i="1"/>
  <c r="AC33" i="1"/>
  <c r="AO31" i="1"/>
  <c r="AD33" i="1"/>
  <c r="AP31" i="1"/>
  <c r="BZ33" i="1"/>
  <c r="AQ31" i="1"/>
  <c r="AF33" i="1"/>
  <c r="AR31" i="1"/>
  <c r="AG33" i="1"/>
  <c r="Y25" i="1"/>
  <c r="AT31" i="1"/>
  <c r="Z25" i="1"/>
  <c r="AN33" i="1"/>
  <c r="Z31" i="1"/>
  <c r="AK31" i="1" s="1"/>
  <c r="AU31" i="1"/>
  <c r="AC29" i="1"/>
  <c r="BX29" i="1"/>
  <c r="AA25" i="1"/>
  <c r="AC21" i="1"/>
  <c r="BJ19" i="1"/>
  <c r="BW29" i="1"/>
  <c r="AD29" i="1"/>
  <c r="AK29" i="1" s="1"/>
  <c r="BD29" i="1"/>
  <c r="AB25" i="1"/>
  <c r="AE21" i="1"/>
  <c r="BQ19" i="1"/>
  <c r="BZ29" i="1"/>
  <c r="AC25" i="1"/>
  <c r="BX17" i="1"/>
  <c r="AA11" i="1"/>
  <c r="AF29" i="1"/>
  <c r="BF29" i="1"/>
  <c r="AD25" i="1"/>
  <c r="BI13" i="1"/>
  <c r="AG29" i="1"/>
  <c r="X27" i="1"/>
  <c r="AE25" i="1"/>
  <c r="AM15" i="1"/>
  <c r="Y27" i="1"/>
  <c r="AF25" i="1"/>
  <c r="AN29" i="1"/>
  <c r="BI29" i="1"/>
  <c r="AG25" i="1"/>
  <c r="V25" i="1" s="1"/>
  <c r="X23" i="1"/>
  <c r="AO29" i="1"/>
  <c r="AA27" i="1"/>
  <c r="BK29" i="1"/>
  <c r="AB27" i="1"/>
  <c r="BQ29" i="1"/>
  <c r="AC27" i="1"/>
  <c r="BR29" i="1"/>
  <c r="AD27" i="1"/>
  <c r="BQ23" i="1"/>
  <c r="BH15" i="1"/>
  <c r="X29" i="1"/>
  <c r="AE27" i="1"/>
  <c r="BJ15" i="1"/>
  <c r="Y29" i="1"/>
  <c r="BT29" i="1"/>
  <c r="AF27" i="1"/>
  <c r="AG27" i="1"/>
  <c r="X25" i="1"/>
  <c r="BT23" i="1"/>
  <c r="AD21" i="1"/>
  <c r="AP19" i="1"/>
  <c r="BK19" i="1"/>
  <c r="BW17" i="1"/>
  <c r="BI15" i="1"/>
  <c r="AF21" i="1"/>
  <c r="AR19" i="1"/>
  <c r="AR55" i="1" s="1"/>
  <c r="BY17" i="1"/>
  <c r="BK15" i="1"/>
  <c r="BU23" i="1"/>
  <c r="AG21" i="1"/>
  <c r="V21" i="1" s="1"/>
  <c r="AS19" i="1"/>
  <c r="BZ17" i="1"/>
  <c r="V17" i="1" s="1"/>
  <c r="AQ15" i="1"/>
  <c r="AO19" i="1"/>
  <c r="AA23" i="1"/>
  <c r="BV23" i="1"/>
  <c r="AT19" i="1"/>
  <c r="BT19" i="1"/>
  <c r="BW23" i="1"/>
  <c r="AU19" i="1"/>
  <c r="BU19" i="1"/>
  <c r="BG17" i="1"/>
  <c r="BO17" i="1" s="1"/>
  <c r="X15" i="1"/>
  <c r="AS15" i="1"/>
  <c r="BS15" i="1"/>
  <c r="BC23" i="1"/>
  <c r="AV19" i="1"/>
  <c r="BV19" i="1"/>
  <c r="Y15" i="1"/>
  <c r="AT15" i="1"/>
  <c r="BT15" i="1"/>
  <c r="BY23" i="1"/>
  <c r="Z15" i="1"/>
  <c r="BZ23" i="1"/>
  <c r="AO17" i="1"/>
  <c r="AY17" i="1" s="1"/>
  <c r="AA15" i="1"/>
  <c r="AV15" i="1"/>
  <c r="BV15" i="1"/>
  <c r="AO15" i="1"/>
  <c r="BF23" i="1"/>
  <c r="BD19" i="1"/>
  <c r="BY19" i="1"/>
  <c r="AB15" i="1"/>
  <c r="BB15" i="1"/>
  <c r="AQ19" i="1"/>
  <c r="X21" i="1"/>
  <c r="BZ19" i="1"/>
  <c r="AC15" i="1"/>
  <c r="BC15" i="1"/>
  <c r="BH23" i="1"/>
  <c r="Y21" i="1"/>
  <c r="BF19" i="1"/>
  <c r="BR17" i="1"/>
  <c r="AD15" i="1"/>
  <c r="BD15" i="1"/>
  <c r="BY15" i="1"/>
  <c r="BI23" i="1"/>
  <c r="Z21" i="1"/>
  <c r="BS17" i="1"/>
  <c r="BS56" i="1" s="1"/>
  <c r="AE15" i="1"/>
  <c r="BE15" i="1"/>
  <c r="BZ15" i="1"/>
  <c r="AO23" i="1"/>
  <c r="BJ23" i="1"/>
  <c r="AA21" i="1"/>
  <c r="AM19" i="1"/>
  <c r="BH19" i="1"/>
  <c r="AF15" i="1"/>
  <c r="BF15" i="1"/>
  <c r="Y11" i="1"/>
  <c r="AP23" i="1"/>
  <c r="BK23" i="1"/>
  <c r="AB21" i="1"/>
  <c r="AN19" i="1"/>
  <c r="Z17" i="1"/>
  <c r="AK17" i="1" s="1"/>
  <c r="AG15" i="1"/>
  <c r="AG13" i="1"/>
  <c r="AB11" i="1"/>
  <c r="AC11" i="1"/>
  <c r="AD11" i="1"/>
  <c r="AF13" i="1"/>
  <c r="X13" i="1"/>
  <c r="AF11" i="1"/>
  <c r="Y13" i="1"/>
  <c r="AG11" i="1"/>
  <c r="AE13" i="1"/>
  <c r="Z13" i="1"/>
  <c r="AA13" i="1"/>
  <c r="AB13" i="1"/>
  <c r="AC13" i="1"/>
  <c r="AD13" i="1"/>
  <c r="X11" i="1"/>
  <c r="X9" i="1"/>
  <c r="BO43" i="1"/>
  <c r="BR9" i="1"/>
  <c r="BO31" i="1"/>
  <c r="BK9" i="1"/>
  <c r="V9" i="1" s="1"/>
  <c r="CD31" i="1"/>
  <c r="AN7" i="1"/>
  <c r="V49" i="1"/>
  <c r="CD43" i="1"/>
  <c r="AO7" i="1"/>
  <c r="BN11" i="1"/>
  <c r="AA9" i="1"/>
  <c r="BB9" i="1"/>
  <c r="BC9" i="1"/>
  <c r="BN13" i="1"/>
  <c r="BD9" i="1"/>
  <c r="BY9" i="1"/>
  <c r="CC9" i="1" s="1"/>
  <c r="BI7" i="1"/>
  <c r="BE9" i="1"/>
  <c r="BJ7" i="1"/>
  <c r="BO25" i="1"/>
  <c r="BF9" i="1"/>
  <c r="AK19" i="1"/>
  <c r="BG9" i="1"/>
  <c r="BH9" i="1"/>
  <c r="BI9" i="1"/>
  <c r="BN33" i="1"/>
  <c r="BJ9" i="1"/>
  <c r="BN21" i="1"/>
  <c r="AM7" i="1"/>
  <c r="BH7" i="1"/>
  <c r="BO13" i="1"/>
  <c r="BK7" i="1"/>
  <c r="BN43" i="1"/>
  <c r="AQ7" i="1"/>
  <c r="V41" i="1"/>
  <c r="AK43" i="1"/>
  <c r="AY43" i="1"/>
  <c r="BM33" i="1"/>
  <c r="T33" i="1" s="1"/>
  <c r="BO27" i="1"/>
  <c r="BM13" i="1"/>
  <c r="T13" i="1" s="1"/>
  <c r="BO45" i="1"/>
  <c r="AS7" i="1"/>
  <c r="BR7" i="1"/>
  <c r="BM25" i="1"/>
  <c r="T25" i="1" s="1"/>
  <c r="CD13" i="1"/>
  <c r="BM11" i="1"/>
  <c r="T11" i="1" s="1"/>
  <c r="Y7" i="1"/>
  <c r="AT7" i="1"/>
  <c r="BN31" i="1"/>
  <c r="BO47" i="1"/>
  <c r="BM45" i="1"/>
  <c r="T45" i="1" s="1"/>
  <c r="BM43" i="1"/>
  <c r="T43" i="1" s="1"/>
  <c r="BN25" i="1"/>
  <c r="Z7" i="1"/>
  <c r="BN47" i="1"/>
  <c r="AV7" i="1"/>
  <c r="V27" i="1"/>
  <c r="BN27" i="1"/>
  <c r="CD25" i="1"/>
  <c r="V47" i="1"/>
  <c r="BC7" i="1"/>
  <c r="V51" i="1"/>
  <c r="AI49" i="1"/>
  <c r="CC41" i="1"/>
  <c r="BD7" i="1"/>
  <c r="BX7" i="1"/>
  <c r="BO49" i="1"/>
  <c r="BY7" i="1"/>
  <c r="BF7" i="1"/>
  <c r="BZ7" i="1"/>
  <c r="AZ51" i="1"/>
  <c r="AI51" i="1"/>
  <c r="R51" i="1" s="1"/>
  <c r="BN51" i="1"/>
  <c r="CC51" i="1"/>
  <c r="BM31" i="1"/>
  <c r="T31" i="1" s="1"/>
  <c r="AZ25" i="1"/>
  <c r="CD11" i="1"/>
  <c r="BO33" i="1"/>
  <c r="BO21" i="1"/>
  <c r="AZ13" i="1"/>
  <c r="BN45" i="1"/>
  <c r="AZ39" i="1"/>
  <c r="AY25" i="1"/>
  <c r="AK45" i="1"/>
  <c r="AK35" i="1"/>
  <c r="AZ27" i="1"/>
  <c r="BM27" i="1"/>
  <c r="T27" i="1" s="1"/>
  <c r="BM21" i="1"/>
  <c r="T21" i="1" s="1"/>
  <c r="AY13" i="1"/>
  <c r="AZ45" i="1"/>
  <c r="CD45" i="1"/>
  <c r="AY39" i="1"/>
  <c r="AZ47" i="1"/>
  <c r="BM47" i="1"/>
  <c r="T47" i="1" s="1"/>
  <c r="AJ45" i="1"/>
  <c r="AZ41" i="1"/>
  <c r="AK39" i="1"/>
  <c r="CD21" i="1"/>
  <c r="AZ49" i="1"/>
  <c r="AY41" i="1"/>
  <c r="AI35" i="1"/>
  <c r="AY27" i="1"/>
  <c r="CD27" i="1"/>
  <c r="AZ21" i="1"/>
  <c r="AI45" i="1"/>
  <c r="AK41" i="1"/>
  <c r="AY49" i="1"/>
  <c r="AK47" i="1"/>
  <c r="AY47" i="1"/>
  <c r="CD47" i="1"/>
  <c r="V43" i="1"/>
  <c r="AJ41" i="1"/>
  <c r="V11" i="1"/>
  <c r="CB11" i="1"/>
  <c r="U11" i="1" s="1"/>
  <c r="CD49" i="1"/>
  <c r="V31" i="1"/>
  <c r="CD15" i="1"/>
  <c r="BO11" i="1"/>
  <c r="CC11" i="1"/>
  <c r="AZ9" i="1"/>
  <c r="AK49" i="1"/>
  <c r="V35" i="1"/>
  <c r="V13" i="1"/>
  <c r="AY9" i="1"/>
  <c r="AJ49" i="1"/>
  <c r="V45" i="1"/>
  <c r="CC49" i="1"/>
  <c r="AZ43" i="1"/>
  <c r="V39" i="1"/>
  <c r="AZ11" i="1"/>
  <c r="AX9" i="1"/>
  <c r="S9" i="1" s="1"/>
  <c r="AX11" i="1"/>
  <c r="S11" i="1" s="1"/>
  <c r="AY11" i="1"/>
  <c r="AX13" i="1"/>
  <c r="S13" i="1" s="1"/>
  <c r="CB13" i="1"/>
  <c r="U13" i="1" s="1"/>
  <c r="CC13" i="1"/>
  <c r="CB15" i="1"/>
  <c r="U15" i="1" s="1"/>
  <c r="CC15" i="1"/>
  <c r="AI19" i="1"/>
  <c r="AJ19" i="1"/>
  <c r="AX21" i="1"/>
  <c r="S21" i="1" s="1"/>
  <c r="AY21" i="1"/>
  <c r="CB21" i="1"/>
  <c r="U21" i="1" s="1"/>
  <c r="CC21" i="1"/>
  <c r="AX25" i="1"/>
  <c r="S25" i="1" s="1"/>
  <c r="CB25" i="1"/>
  <c r="U25" i="1" s="1"/>
  <c r="CC25" i="1"/>
  <c r="AX27" i="1"/>
  <c r="S27" i="1" s="1"/>
  <c r="CB27" i="1"/>
  <c r="U27" i="1" s="1"/>
  <c r="CC27" i="1"/>
  <c r="AJ31" i="1"/>
  <c r="CB31" i="1"/>
  <c r="U31" i="1" s="1"/>
  <c r="CC31" i="1"/>
  <c r="AJ35" i="1"/>
  <c r="AX39" i="1"/>
  <c r="S39" i="1" s="1"/>
  <c r="AI39" i="1"/>
  <c r="AJ39" i="1"/>
  <c r="CB39" i="1"/>
  <c r="U39" i="1" s="1"/>
  <c r="AX41" i="1"/>
  <c r="S41" i="1" s="1"/>
  <c r="AI41" i="1"/>
  <c r="AX43" i="1"/>
  <c r="S43" i="1" s="1"/>
  <c r="AI43" i="1"/>
  <c r="AJ43" i="1"/>
  <c r="CB43" i="1"/>
  <c r="U43" i="1" s="1"/>
  <c r="CC43" i="1"/>
  <c r="AX45" i="1"/>
  <c r="S45" i="1" s="1"/>
  <c r="AY45" i="1"/>
  <c r="CB45" i="1"/>
  <c r="U45" i="1" s="1"/>
  <c r="CC45" i="1"/>
  <c r="AX47" i="1"/>
  <c r="S47" i="1" s="1"/>
  <c r="AI47" i="1"/>
  <c r="AJ47" i="1"/>
  <c r="CB47" i="1"/>
  <c r="U47" i="1" s="1"/>
  <c r="CC47" i="1"/>
  <c r="BM49" i="1"/>
  <c r="T49" i="1" s="1"/>
  <c r="BN49" i="1"/>
  <c r="AX49" i="1"/>
  <c r="S49" i="1" s="1"/>
  <c r="CB49" i="1"/>
  <c r="U49" i="1" s="1"/>
  <c r="CD51" i="1"/>
  <c r="BM51" i="1"/>
  <c r="T51" i="1" s="1"/>
  <c r="BO51" i="1"/>
  <c r="AX51" i="1"/>
  <c r="S51" i="1" s="1"/>
  <c r="AY51" i="1"/>
  <c r="AJ51" i="1"/>
  <c r="AK51" i="1"/>
  <c r="CB51" i="1"/>
  <c r="U51" i="1" s="1"/>
  <c r="CD33" i="1" l="1"/>
  <c r="BN37" i="1"/>
  <c r="BE55" i="1"/>
  <c r="BN39" i="1"/>
  <c r="AY37" i="1"/>
  <c r="AK37" i="1"/>
  <c r="CC35" i="1"/>
  <c r="AZ33" i="1"/>
  <c r="CB37" i="1"/>
  <c r="U37" i="1" s="1"/>
  <c r="CB35" i="1"/>
  <c r="U35" i="1" s="1"/>
  <c r="CD41" i="1"/>
  <c r="CD37" i="1"/>
  <c r="E37" i="1" s="1"/>
  <c r="AI37" i="1"/>
  <c r="CC39" i="1"/>
  <c r="I39" i="1" s="1"/>
  <c r="AZ35" i="1"/>
  <c r="BO39" i="1"/>
  <c r="E39" i="1" s="1"/>
  <c r="AX35" i="1"/>
  <c r="S35" i="1" s="1"/>
  <c r="BM41" i="1"/>
  <c r="T41" i="1" s="1"/>
  <c r="BN41" i="1"/>
  <c r="I41" i="1" s="1"/>
  <c r="AX33" i="1"/>
  <c r="S33" i="1" s="1"/>
  <c r="CD9" i="1"/>
  <c r="AP56" i="1"/>
  <c r="BT56" i="1"/>
  <c r="AS56" i="1"/>
  <c r="AY33" i="1"/>
  <c r="BM37" i="1"/>
  <c r="T37" i="1" s="1"/>
  <c r="AX37" i="1"/>
  <c r="S37" i="1" s="1"/>
  <c r="AJ25" i="1"/>
  <c r="AI29" i="1"/>
  <c r="R29" i="1" s="1"/>
  <c r="AZ37" i="1"/>
  <c r="BO37" i="1"/>
  <c r="V19" i="1"/>
  <c r="V33" i="1"/>
  <c r="BG56" i="1"/>
  <c r="BQ55" i="1"/>
  <c r="AG56" i="1"/>
  <c r="BM35" i="1"/>
  <c r="T35" i="1" s="1"/>
  <c r="AD56" i="1"/>
  <c r="CC33" i="1"/>
  <c r="CB33" i="1"/>
  <c r="U33" i="1" s="1"/>
  <c r="BW55" i="1"/>
  <c r="AC56" i="1"/>
  <c r="BW56" i="1"/>
  <c r="X56" i="1"/>
  <c r="AB56" i="1"/>
  <c r="BN35" i="1"/>
  <c r="I35" i="1" s="1"/>
  <c r="BC56" i="1"/>
  <c r="BN29" i="1"/>
  <c r="BQ56" i="1"/>
  <c r="I51" i="1"/>
  <c r="BO35" i="1"/>
  <c r="AA56" i="1"/>
  <c r="BB56" i="1"/>
  <c r="AK33" i="1"/>
  <c r="E33" i="1" s="1"/>
  <c r="AX15" i="1"/>
  <c r="S15" i="1" s="1"/>
  <c r="AZ29" i="1"/>
  <c r="AY31" i="1"/>
  <c r="BM19" i="1"/>
  <c r="T19" i="1" s="1"/>
  <c r="AP55" i="1"/>
  <c r="AY15" i="1"/>
  <c r="AR54" i="1"/>
  <c r="AY29" i="1"/>
  <c r="AZ31" i="1"/>
  <c r="CB9" i="1"/>
  <c r="U9" i="1" s="1"/>
  <c r="BY56" i="1"/>
  <c r="CD17" i="1"/>
  <c r="BJ56" i="1"/>
  <c r="AT56" i="1"/>
  <c r="Y56" i="1"/>
  <c r="BX56" i="1"/>
  <c r="AQ56" i="1"/>
  <c r="AN56" i="1"/>
  <c r="AK27" i="1"/>
  <c r="AJ23" i="1"/>
  <c r="AX31" i="1"/>
  <c r="S31" i="1" s="1"/>
  <c r="BD56" i="1"/>
  <c r="AV56" i="1"/>
  <c r="AE55" i="1"/>
  <c r="BS55" i="1"/>
  <c r="CB29" i="1"/>
  <c r="U29" i="1" s="1"/>
  <c r="V29" i="1"/>
  <c r="AE56" i="1"/>
  <c r="AI27" i="1"/>
  <c r="R27" i="1" s="1"/>
  <c r="CB19" i="1"/>
  <c r="U19" i="1" s="1"/>
  <c r="AJ17" i="1"/>
  <c r="BO29" i="1"/>
  <c r="BK56" i="1"/>
  <c r="BE56" i="1"/>
  <c r="AI31" i="1"/>
  <c r="BR56" i="1"/>
  <c r="AF54" i="1"/>
  <c r="AF56" i="1"/>
  <c r="CB17" i="1"/>
  <c r="U17" i="1" s="1"/>
  <c r="BN19" i="1"/>
  <c r="AI17" i="1"/>
  <c r="R17" i="1" s="1"/>
  <c r="AZ15" i="1"/>
  <c r="Z56" i="1"/>
  <c r="BI56" i="1"/>
  <c r="BU54" i="1"/>
  <c r="BM29" i="1"/>
  <c r="T29" i="1" s="1"/>
  <c r="BH56" i="1"/>
  <c r="BM23" i="1"/>
  <c r="T23" i="1" s="1"/>
  <c r="BZ55" i="1"/>
  <c r="AU55" i="1"/>
  <c r="AJ33" i="1"/>
  <c r="AJ29" i="1"/>
  <c r="I29" i="1" s="1"/>
  <c r="AI25" i="1"/>
  <c r="AM56" i="1"/>
  <c r="AD55" i="1"/>
  <c r="AI21" i="1"/>
  <c r="R21" i="1" s="1"/>
  <c r="BQ54" i="1"/>
  <c r="AO56" i="1"/>
  <c r="AU56" i="1"/>
  <c r="AI33" i="1"/>
  <c r="H33" i="1" s="1"/>
  <c r="AB55" i="1"/>
  <c r="AX23" i="1"/>
  <c r="S23" i="1" s="1"/>
  <c r="BF56" i="1"/>
  <c r="BB54" i="1"/>
  <c r="BZ54" i="1"/>
  <c r="BZ56" i="1"/>
  <c r="BV54" i="1"/>
  <c r="BV56" i="1"/>
  <c r="BU56" i="1"/>
  <c r="AR56" i="1"/>
  <c r="AK25" i="1"/>
  <c r="E25" i="1" s="1"/>
  <c r="X55" i="1"/>
  <c r="AD54" i="1"/>
  <c r="CC17" i="1"/>
  <c r="BO19" i="1"/>
  <c r="AJ15" i="1"/>
  <c r="BW54" i="1"/>
  <c r="AK21" i="1"/>
  <c r="E21" i="1" s="1"/>
  <c r="BN23" i="1"/>
  <c r="CD19" i="1"/>
  <c r="BM15" i="1"/>
  <c r="T15" i="1" s="1"/>
  <c r="AI23" i="1"/>
  <c r="AJ27" i="1"/>
  <c r="E27" i="1"/>
  <c r="BG54" i="1"/>
  <c r="AI13" i="1"/>
  <c r="V15" i="1"/>
  <c r="BT55" i="1"/>
  <c r="AK23" i="1"/>
  <c r="AK9" i="1"/>
  <c r="CD29" i="1"/>
  <c r="AA55" i="1"/>
  <c r="AY19" i="1"/>
  <c r="BS54" i="1"/>
  <c r="CC29" i="1"/>
  <c r="AX29" i="1"/>
  <c r="S29" i="1" s="1"/>
  <c r="V23" i="1"/>
  <c r="AU54" i="1"/>
  <c r="AG54" i="1"/>
  <c r="BY54" i="1"/>
  <c r="AF55" i="1"/>
  <c r="BN15" i="1"/>
  <c r="BU55" i="1"/>
  <c r="H43" i="1"/>
  <c r="AX19" i="1"/>
  <c r="S19" i="1" s="1"/>
  <c r="AZ23" i="1"/>
  <c r="BX55" i="1"/>
  <c r="BX54" i="1"/>
  <c r="AM55" i="1"/>
  <c r="AM54" i="1"/>
  <c r="BD54" i="1"/>
  <c r="BD55" i="1"/>
  <c r="BN17" i="1"/>
  <c r="BI54" i="1"/>
  <c r="BI55" i="1"/>
  <c r="BY55" i="1"/>
  <c r="AT54" i="1"/>
  <c r="AT55" i="1"/>
  <c r="AZ17" i="1"/>
  <c r="AI15" i="1"/>
  <c r="R15" i="1" s="1"/>
  <c r="CB23" i="1"/>
  <c r="U23" i="1" s="1"/>
  <c r="Y54" i="1"/>
  <c r="Y55" i="1"/>
  <c r="BE54" i="1"/>
  <c r="I43" i="1"/>
  <c r="AK15" i="1"/>
  <c r="H31" i="1"/>
  <c r="BM17" i="1"/>
  <c r="T17" i="1" s="1"/>
  <c r="AV54" i="1"/>
  <c r="AV55" i="1"/>
  <c r="BV55" i="1"/>
  <c r="BT54" i="1"/>
  <c r="BB55" i="1"/>
  <c r="AX17" i="1"/>
  <c r="S17" i="1" s="1"/>
  <c r="AY23" i="1"/>
  <c r="BO15" i="1"/>
  <c r="X54" i="1"/>
  <c r="BJ54" i="1"/>
  <c r="BJ55" i="1"/>
  <c r="H47" i="1"/>
  <c r="CD23" i="1"/>
  <c r="BF54" i="1"/>
  <c r="BF55" i="1"/>
  <c r="AI9" i="1"/>
  <c r="R9" i="1" s="1"/>
  <c r="AA54" i="1"/>
  <c r="AB54" i="1"/>
  <c r="AG55" i="1"/>
  <c r="AJ21" i="1"/>
  <c r="I21" i="1" s="1"/>
  <c r="E47" i="1"/>
  <c r="BO23" i="1"/>
  <c r="BC55" i="1"/>
  <c r="BC54" i="1"/>
  <c r="AQ55" i="1"/>
  <c r="AQ54" i="1"/>
  <c r="AC54" i="1"/>
  <c r="CC23" i="1"/>
  <c r="BG55" i="1"/>
  <c r="AO55" i="1"/>
  <c r="AO54" i="1"/>
  <c r="AE54" i="1"/>
  <c r="Z54" i="1"/>
  <c r="Z55" i="1"/>
  <c r="BR55" i="1"/>
  <c r="BR54" i="1"/>
  <c r="V7" i="1"/>
  <c r="BK54" i="1"/>
  <c r="BK55" i="1"/>
  <c r="AI11" i="1"/>
  <c r="H11" i="1" s="1"/>
  <c r="AC55" i="1"/>
  <c r="BH54" i="1"/>
  <c r="BH55" i="1"/>
  <c r="CC19" i="1"/>
  <c r="AZ19" i="1"/>
  <c r="AS54" i="1"/>
  <c r="AS55" i="1"/>
  <c r="AY7" i="1"/>
  <c r="AN55" i="1"/>
  <c r="AN54" i="1"/>
  <c r="I45" i="1"/>
  <c r="R45" i="1"/>
  <c r="H45" i="1"/>
  <c r="CB7" i="1"/>
  <c r="U7" i="1" s="1"/>
  <c r="I47" i="1"/>
  <c r="H41" i="1"/>
  <c r="AX7" i="1"/>
  <c r="S7" i="1" s="1"/>
  <c r="AK13" i="1"/>
  <c r="E13" i="1" s="1"/>
  <c r="R25" i="1"/>
  <c r="H25" i="1"/>
  <c r="H51" i="1"/>
  <c r="R35" i="1"/>
  <c r="I25" i="1"/>
  <c r="R49" i="1"/>
  <c r="H49" i="1"/>
  <c r="AK11" i="1"/>
  <c r="E11" i="1" s="1"/>
  <c r="H39" i="1"/>
  <c r="H21" i="1"/>
  <c r="AJ13" i="1"/>
  <c r="I13" i="1" s="1"/>
  <c r="I31" i="1"/>
  <c r="AJ11" i="1"/>
  <c r="I11" i="1" s="1"/>
  <c r="I49" i="1"/>
  <c r="I27" i="1"/>
  <c r="I37" i="1"/>
  <c r="I33" i="1"/>
  <c r="R13" i="1"/>
  <c r="H13" i="1"/>
  <c r="CC7" i="1"/>
  <c r="AK7" i="1"/>
  <c r="CD7" i="1"/>
  <c r="E41" i="1"/>
  <c r="E49" i="1"/>
  <c r="BN9" i="1"/>
  <c r="BO9" i="1"/>
  <c r="E9" i="1" s="1"/>
  <c r="AZ7" i="1"/>
  <c r="AI7" i="1"/>
  <c r="BM9" i="1"/>
  <c r="T9" i="1" s="1"/>
  <c r="AJ9" i="1"/>
  <c r="E45" i="1"/>
  <c r="AJ7" i="1"/>
  <c r="E51" i="1"/>
  <c r="BM7" i="1"/>
  <c r="T7" i="1" s="1"/>
  <c r="E43" i="1"/>
  <c r="BN7" i="1"/>
  <c r="BO7" i="1"/>
  <c r="E35" i="1"/>
  <c r="E31" i="1"/>
  <c r="Q13" i="1"/>
  <c r="R19" i="1"/>
  <c r="R23" i="1"/>
  <c r="Q25" i="1"/>
  <c r="R31" i="1"/>
  <c r="Q31" i="1"/>
  <c r="R37" i="1"/>
  <c r="R39" i="1"/>
  <c r="Q39" i="1"/>
  <c r="R41" i="1"/>
  <c r="R43" i="1"/>
  <c r="Q43" i="1"/>
  <c r="Q45" i="1"/>
  <c r="R47" i="1"/>
  <c r="Q47" i="1"/>
  <c r="Q49" i="1"/>
  <c r="Q51" i="1"/>
  <c r="H37" i="1" l="1"/>
  <c r="Q37" i="1"/>
  <c r="BV57" i="1"/>
  <c r="BT57" i="1"/>
  <c r="CB58" i="1" s="1"/>
  <c r="Q41" i="1"/>
  <c r="Q35" i="1"/>
  <c r="H35" i="1"/>
  <c r="I9" i="1"/>
  <c r="Q21" i="1"/>
  <c r="E17" i="1"/>
  <c r="F47" i="1"/>
  <c r="Q19" i="1"/>
  <c r="H19" i="1"/>
  <c r="R11" i="1"/>
  <c r="I19" i="1"/>
  <c r="H29" i="1"/>
  <c r="E29" i="1"/>
  <c r="F29" i="1" s="1"/>
  <c r="I15" i="1"/>
  <c r="Q15" i="1"/>
  <c r="I17" i="1"/>
  <c r="Q11" i="1"/>
  <c r="F11" i="1" s="1"/>
  <c r="F25" i="1"/>
  <c r="H15" i="1"/>
  <c r="Q29" i="1"/>
  <c r="E19" i="1"/>
  <c r="H27" i="1"/>
  <c r="Q33" i="1"/>
  <c r="R33" i="1"/>
  <c r="Q27" i="1"/>
  <c r="F27" i="1" s="1"/>
  <c r="H23" i="1"/>
  <c r="I23" i="1"/>
  <c r="E23" i="1"/>
  <c r="Q23" i="1"/>
  <c r="E15" i="1"/>
  <c r="H9" i="1"/>
  <c r="I7" i="1"/>
  <c r="H17" i="1"/>
  <c r="F37" i="1"/>
  <c r="F49" i="1"/>
  <c r="Q17" i="1"/>
  <c r="F17" i="1" s="1"/>
  <c r="R7" i="1"/>
  <c r="H7" i="1"/>
  <c r="F21" i="1"/>
  <c r="F13" i="1"/>
  <c r="E7" i="1"/>
  <c r="Q9" i="1"/>
  <c r="F9" i="1" s="1"/>
  <c r="F43" i="1"/>
  <c r="F41" i="1"/>
  <c r="Q7" i="1"/>
  <c r="F39" i="1"/>
  <c r="F51" i="1"/>
  <c r="F45" i="1"/>
  <c r="F35" i="1"/>
  <c r="F31" i="1"/>
  <c r="F19" i="1" l="1"/>
  <c r="F33" i="1"/>
  <c r="F15" i="1"/>
  <c r="F23" i="1"/>
  <c r="F7" i="1"/>
</calcChain>
</file>

<file path=xl/sharedStrings.xml><?xml version="1.0" encoding="utf-8"?>
<sst xmlns="http://schemas.openxmlformats.org/spreadsheetml/2006/main" count="573" uniqueCount="74">
  <si>
    <t>C</t>
  </si>
  <si>
    <t>B</t>
  </si>
  <si>
    <t>A</t>
  </si>
  <si>
    <t>Wayne Cottrell</t>
  </si>
  <si>
    <t>Clare Durand</t>
  </si>
  <si>
    <t>HSU Franko</t>
  </si>
  <si>
    <t>Bruce Garbaccio</t>
  </si>
  <si>
    <t>Alexander Kiperman</t>
  </si>
  <si>
    <t>Eugene Kiperman</t>
  </si>
  <si>
    <t>John Kuechle</t>
  </si>
  <si>
    <t>Team Lin</t>
  </si>
  <si>
    <t>Yu Chieh  Lin</t>
  </si>
  <si>
    <t>Daniel Ma</t>
  </si>
  <si>
    <t>The McKinleys</t>
  </si>
  <si>
    <t>Vendula Mrózková</t>
  </si>
  <si>
    <t>Logan Perez</t>
  </si>
  <si>
    <t>John Phillips IV</t>
  </si>
  <si>
    <t>Seppo Rantala</t>
  </si>
  <si>
    <t>Lorenzo Rossi</t>
  </si>
  <si>
    <t>Jeff Sorbello</t>
  </si>
  <si>
    <t>Jennifer Sorbello</t>
  </si>
  <si>
    <t xml:space="preserve"> Troop 2222</t>
  </si>
  <si>
    <t>Olga Urbanovskaia</t>
  </si>
  <si>
    <t>Elena Vinnichenko</t>
  </si>
  <si>
    <t xml:space="preserve"> Team Yoyo</t>
  </si>
  <si>
    <t>Anton Zhiganov</t>
  </si>
  <si>
    <t>D</t>
  </si>
  <si>
    <t>#OK</t>
  </si>
  <si>
    <t>Points</t>
  </si>
  <si>
    <t>Zone 1</t>
  </si>
  <si>
    <t>Zone 2</t>
  </si>
  <si>
    <t>#Bad</t>
  </si>
  <si>
    <t>Name</t>
  </si>
  <si>
    <t>Club</t>
  </si>
  <si>
    <t>LAOC</t>
  </si>
  <si>
    <t>None</t>
  </si>
  <si>
    <t>Zone 3</t>
  </si>
  <si>
    <t>Zone 4</t>
  </si>
  <si>
    <t>Start</t>
  </si>
  <si>
    <t>Finish</t>
  </si>
  <si>
    <t>Time(Min)</t>
  </si>
  <si>
    <t>Time</t>
  </si>
  <si>
    <t>Control Each Zone</t>
  </si>
  <si>
    <t>All Controls Zone 1</t>
  </si>
  <si>
    <t>All Controls Zone 2</t>
  </si>
  <si>
    <t>All Controls Zone 3</t>
  </si>
  <si>
    <t>All #99 Controls</t>
  </si>
  <si>
    <t>Bonuses</t>
  </si>
  <si>
    <t>Penalties</t>
  </si>
  <si>
    <t>Over Time</t>
  </si>
  <si>
    <t>All Controls Zone 4</t>
  </si>
  <si>
    <t>E</t>
  </si>
  <si>
    <t>Controls</t>
  </si>
  <si>
    <t>#Good</t>
  </si>
  <si>
    <t>Total OK</t>
  </si>
  <si>
    <t>Total Bad</t>
  </si>
  <si>
    <t>Total "E" Answers</t>
  </si>
  <si>
    <t>Final</t>
  </si>
  <si>
    <t>Final Score</t>
  </si>
  <si>
    <t>Total Visited</t>
  </si>
  <si>
    <t>Total Visits</t>
  </si>
  <si>
    <t>Total Visits in Zone</t>
  </si>
  <si>
    <t>Bib</t>
  </si>
  <si>
    <t>Visited</t>
  </si>
  <si>
    <t>Mins</t>
  </si>
  <si>
    <t>Penalty</t>
  </si>
  <si>
    <t>Each Zone</t>
  </si>
  <si>
    <t>All  Zone 1</t>
  </si>
  <si>
    <t>All  Zone 2</t>
  </si>
  <si>
    <t>All  Zone 3</t>
  </si>
  <si>
    <t>All  Zone 4</t>
  </si>
  <si>
    <t>All #99</t>
  </si>
  <si>
    <t>Place</t>
  </si>
  <si>
    <t># Earned Bonus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</si>
</sst>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;@"/>
  </numFmts>
  <fonts count="21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0" borderId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17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17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17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17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17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</cellStyleXfs>
  <cellXfs count="25">
    <xf numFmtId="0" fontId="0" fillId="0" borderId="0" xfId="0"/>
    <xf numFmtId="0" fontId="18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18" fillId="0" borderId="0" xfId="6" applyFont="1" applyAlignment="1">
      <alignment vertical="center"/>
    </xf>
    <xf numFmtId="0" fontId="20" fillId="0" borderId="0" xfId="0" applyFont="1" applyAlignment="1">
      <alignment horizontal="center"/>
    </xf>
    <xf numFmtId="164" fontId="18" fillId="0" borderId="0" xfId="0" applyNumberFormat="1" applyFont="1"/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 vertical="top" wrapText="1"/>
    </xf>
    <xf numFmtId="0" fontId="19" fillId="0" borderId="0" xfId="0" applyFont="1" applyAlignment="1">
      <alignment horizontal="center"/>
    </xf>
    <xf numFmtId="164" fontId="19" fillId="0" borderId="0" xfId="0" applyNumberFormat="1" applyFont="1" applyAlignment="1">
      <alignment horizontal="center"/>
    </xf>
    <xf numFmtId="164" fontId="18" fillId="0" borderId="0" xfId="0" applyNumberFormat="1" applyFont="1" applyAlignment="1">
      <alignment horizontal="center" vertical="top"/>
    </xf>
    <xf numFmtId="0" fontId="18" fillId="0" borderId="0" xfId="0" applyFont="1" applyAlignment="1">
      <alignment horizontal="center" vertical="top"/>
    </xf>
    <xf numFmtId="0" fontId="18" fillId="0" borderId="0" xfId="0" applyFont="1" applyAlignment="1">
      <alignment vertical="center"/>
    </xf>
    <xf numFmtId="0" fontId="18" fillId="0" borderId="0" xfId="6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6" applyFont="1" applyAlignment="1">
      <alignment vertical="center"/>
    </xf>
    <xf numFmtId="0" fontId="19" fillId="0" borderId="0" xfId="6" applyFont="1" applyAlignment="1">
      <alignment horizontal="center" vertical="center"/>
    </xf>
    <xf numFmtId="0" fontId="18" fillId="0" borderId="0" xfId="6" applyFont="1" applyAlignment="1">
      <alignment horizontal="center" vertical="center"/>
    </xf>
    <xf numFmtId="0" fontId="18" fillId="0" borderId="0" xfId="6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</cellXfs>
  <cellStyles count="43">
    <cellStyle name="20% - Accent1 2" xfId="20" xr:uid="{4A9A3B8C-5DB3-4233-A82D-8F67CA9B30FA}"/>
    <cellStyle name="20% - Accent2 2" xfId="24" xr:uid="{E406CB5F-8E4D-4FEB-A228-1031277D3EFC}"/>
    <cellStyle name="20% - Accent3 2" xfId="28" xr:uid="{5CC46F78-03C6-448A-B129-158726CC761C}"/>
    <cellStyle name="20% - Accent4 2" xfId="32" xr:uid="{EFC13AE6-92DF-451E-85F5-06A80AAFF557}"/>
    <cellStyle name="20% - Accent5 2" xfId="36" xr:uid="{92EB94B4-9417-43A5-B7AA-463529ED5B26}"/>
    <cellStyle name="20% - Accent6 2" xfId="40" xr:uid="{A0545E5A-C2BE-43E2-8341-01C92E973C9A}"/>
    <cellStyle name="40% - Accent1 2" xfId="21" xr:uid="{FECEB9AC-6606-428B-840C-643D4619464E}"/>
    <cellStyle name="40% - Accent2 2" xfId="25" xr:uid="{E43F8134-9832-4380-9344-A6AC3F2B7144}"/>
    <cellStyle name="40% - Accent3 2" xfId="29" xr:uid="{A9CE360D-DF02-461B-A1B2-4ED34C1748A5}"/>
    <cellStyle name="40% - Accent4 2" xfId="33" xr:uid="{98F32B38-57F7-438D-84B0-C913976BD642}"/>
    <cellStyle name="40% - Accent5 2" xfId="37" xr:uid="{B01C79B7-7D97-4B0B-A09B-3AD87352B20B}"/>
    <cellStyle name="40% - Accent6 2" xfId="41" xr:uid="{3260AF6E-E865-4BC1-9999-5F34F9F22D77}"/>
    <cellStyle name="60% - Accent1 2" xfId="22" xr:uid="{97121190-6F5C-45CA-A9DA-96D67EC13958}"/>
    <cellStyle name="60% - Accent2 2" xfId="26" xr:uid="{8B44DCDD-64F5-423F-8DD0-D9338B2DDACE}"/>
    <cellStyle name="60% - Accent3 2" xfId="30" xr:uid="{003C7CC8-7862-4B57-A360-BD8A48E2D79C}"/>
    <cellStyle name="60% - Accent4 2" xfId="34" xr:uid="{0FA04D5C-36B7-4B5A-A195-5B7B97FEB344}"/>
    <cellStyle name="60% - Accent5 2" xfId="38" xr:uid="{86A9BBE8-A6EE-4889-8FC8-5BC278A65BCC}"/>
    <cellStyle name="60% - Accent6 2" xfId="42" xr:uid="{8A8673AB-C251-494E-9E56-F2AF4B48CC4B}"/>
    <cellStyle name="Accent1 2" xfId="19" xr:uid="{8087BFE6-E1E0-4B2E-9B87-71910870168A}"/>
    <cellStyle name="Accent2 2" xfId="23" xr:uid="{3210D1C4-874F-4543-B71B-075D49B1F5E6}"/>
    <cellStyle name="Accent3 2" xfId="27" xr:uid="{4F153980-137F-4D69-814B-D15D6AE514FA}"/>
    <cellStyle name="Accent4 2" xfId="31" xr:uid="{B5BC6F48-24D4-4272-AE0D-2C7E8A364FB9}"/>
    <cellStyle name="Accent5 2" xfId="35" xr:uid="{542111D1-F9A1-49BD-9242-C0CC4B6D8F63}"/>
    <cellStyle name="Accent6 2" xfId="39" xr:uid="{2C1CFBAF-D77F-444A-AC86-CEAA7B088635}"/>
    <cellStyle name="Bad 2" xfId="8" xr:uid="{06BCA567-A27E-4269-8A4F-03907A9269E9}"/>
    <cellStyle name="Calculation 2" xfId="12" xr:uid="{8158D45D-68F6-4267-823E-4B0F821C2BC6}"/>
    <cellStyle name="Check Cell 2" xfId="14" xr:uid="{4B3C5E57-86ED-4E9F-B308-72DC136994D6}"/>
    <cellStyle name="Explanatory Text 2" xfId="17" xr:uid="{1FBE0F71-5BAE-4586-B18E-0FD414C4E88C}"/>
    <cellStyle name="Good 2" xfId="7" xr:uid="{D0C2C699-9E98-4889-B4D5-6EFCE6944FBD}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 2" xfId="10" xr:uid="{F988F004-3669-42A6-BB4A-549E3045392D}"/>
    <cellStyle name="Linked Cell 2" xfId="13" xr:uid="{AFB8C670-CE89-46F6-A0CA-DB927A6A13B8}"/>
    <cellStyle name="Neutral 2" xfId="9" xr:uid="{B6DCBAEA-3105-4903-B900-E36F47E5B492}"/>
    <cellStyle name="Normal" xfId="0" builtinId="0"/>
    <cellStyle name="Normal 2" xfId="6" xr:uid="{5BE3687C-AF88-4161-B228-AFD85260FFF1}"/>
    <cellStyle name="Note 2" xfId="16" xr:uid="{47F83760-710F-40B6-ABF9-0E676D18720E}"/>
    <cellStyle name="Output 2" xfId="11" xr:uid="{4E89CABD-8E3F-4993-89E6-1FAC2BC0D102}"/>
    <cellStyle name="Title" xfId="1" builtinId="15" customBuiltin="1"/>
    <cellStyle name="Total 2" xfId="18" xr:uid="{A9A6E2B1-69E1-4C2D-A727-2C335FE8D327}"/>
    <cellStyle name="Warning Text 2" xfId="15" xr:uid="{8D8DE62C-4491-4098-A91C-1C5E425F70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F2A13-2FCA-4F57-B3DD-A9C1F528AEC7}">
  <dimension ref="A1:CD59"/>
  <sheetViews>
    <sheetView tabSelected="1" workbookViewId="0">
      <pane xSplit="3" ySplit="4" topLeftCell="BI29" activePane="bottomRight" state="frozen"/>
      <selection pane="topRight" activeCell="C1" sqref="C1"/>
      <selection pane="bottomLeft" activeCell="A5" sqref="A5"/>
      <selection pane="bottomRight" activeCell="CE50" sqref="CE50"/>
    </sheetView>
  </sheetViews>
  <sheetFormatPr defaultRowHeight="18.75" x14ac:dyDescent="0.3"/>
  <cols>
    <col min="1" max="1" width="9.140625" style="3"/>
    <col min="2" max="2" width="24" style="15" customWidth="1"/>
    <col min="3" max="3" width="12" style="3" customWidth="1"/>
    <col min="4" max="4" width="3.7109375" style="2" customWidth="1"/>
    <col min="5" max="6" width="11.5703125" style="1" customWidth="1"/>
    <col min="7" max="7" width="6.7109375" style="1" customWidth="1"/>
    <col min="8" max="9" width="11.7109375" style="1" customWidth="1"/>
    <col min="10" max="10" width="6.7109375" style="2" customWidth="1"/>
    <col min="11" max="12" width="12.7109375" style="8" customWidth="1"/>
    <col min="13" max="13" width="11.7109375" style="2" customWidth="1"/>
    <col min="14" max="14" width="6.7109375" style="2" customWidth="1"/>
    <col min="15" max="15" width="11.7109375" style="1" customWidth="1"/>
    <col min="16" max="16" width="6.7109375" style="1" customWidth="1"/>
    <col min="17" max="22" width="11.7109375" style="1" customWidth="1"/>
    <col min="23" max="23" width="6.7109375" style="2" customWidth="1"/>
    <col min="24" max="33" width="9.140625" style="1"/>
    <col min="34" max="34" width="3.28515625" style="1" customWidth="1"/>
    <col min="35" max="37" width="9.140625" style="1"/>
    <col min="38" max="38" width="6.7109375" style="2" customWidth="1"/>
    <col min="39" max="48" width="9.140625" style="1"/>
    <col min="49" max="49" width="2.28515625" style="1" customWidth="1"/>
    <col min="50" max="52" width="9.140625" style="1"/>
    <col min="53" max="53" width="6.7109375" style="2" customWidth="1"/>
    <col min="54" max="63" width="9.140625" style="1"/>
    <col min="64" max="64" width="2.28515625" style="1" customWidth="1"/>
    <col min="65" max="67" width="9.140625" style="1"/>
    <col min="68" max="68" width="6.7109375" style="1" customWidth="1"/>
    <col min="69" max="78" width="9.140625" style="1"/>
    <col min="79" max="79" width="2.28515625" style="1" customWidth="1"/>
    <col min="80" max="82" width="9.140625" style="1"/>
    <col min="83" max="16384" width="9.140625" style="2"/>
  </cols>
  <sheetData>
    <row r="1" spans="1:82" s="4" customFormat="1" x14ac:dyDescent="0.3">
      <c r="A1" s="17" t="s">
        <v>62</v>
      </c>
      <c r="B1" s="18" t="s">
        <v>32</v>
      </c>
      <c r="C1" s="19" t="s">
        <v>33</v>
      </c>
      <c r="E1" s="11" t="s">
        <v>28</v>
      </c>
      <c r="F1" s="11"/>
      <c r="G1" s="5"/>
      <c r="H1" s="11" t="s">
        <v>52</v>
      </c>
      <c r="I1" s="11"/>
      <c r="K1" s="12" t="s">
        <v>41</v>
      </c>
      <c r="L1" s="12"/>
      <c r="M1" s="12"/>
      <c r="O1" s="5" t="s">
        <v>48</v>
      </c>
      <c r="P1" s="5"/>
      <c r="Q1" s="11" t="s">
        <v>47</v>
      </c>
      <c r="R1" s="11"/>
      <c r="S1" s="11"/>
      <c r="T1" s="11"/>
      <c r="U1" s="11"/>
      <c r="V1" s="11"/>
      <c r="X1" s="11" t="s">
        <v>29</v>
      </c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M1" s="11" t="s">
        <v>30</v>
      </c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B1" s="11" t="s">
        <v>36</v>
      </c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5"/>
      <c r="BQ1" s="11" t="s">
        <v>37</v>
      </c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</row>
    <row r="2" spans="1:82" ht="17.25" customHeight="1" x14ac:dyDescent="0.3">
      <c r="E2" s="10" t="s">
        <v>59</v>
      </c>
      <c r="F2" s="10" t="s">
        <v>58</v>
      </c>
      <c r="H2" s="14" t="s">
        <v>53</v>
      </c>
      <c r="I2" s="14" t="s">
        <v>31</v>
      </c>
      <c r="K2" s="13" t="s">
        <v>38</v>
      </c>
      <c r="L2" s="13" t="s">
        <v>39</v>
      </c>
      <c r="M2" s="14" t="s">
        <v>40</v>
      </c>
      <c r="O2" s="10" t="s">
        <v>49</v>
      </c>
      <c r="Q2" s="10" t="s">
        <v>42</v>
      </c>
      <c r="R2" s="10" t="s">
        <v>43</v>
      </c>
      <c r="S2" s="10" t="s">
        <v>44</v>
      </c>
      <c r="T2" s="10" t="s">
        <v>45</v>
      </c>
      <c r="U2" s="10" t="s">
        <v>50</v>
      </c>
      <c r="V2" s="10" t="s">
        <v>46</v>
      </c>
      <c r="X2" s="1">
        <v>110</v>
      </c>
      <c r="Y2" s="1">
        <v>121</v>
      </c>
      <c r="Z2" s="1">
        <v>132</v>
      </c>
      <c r="AA2" s="1">
        <v>133</v>
      </c>
      <c r="AB2" s="1">
        <v>144</v>
      </c>
      <c r="AC2" s="1">
        <v>155</v>
      </c>
      <c r="AD2" s="1">
        <v>156</v>
      </c>
      <c r="AE2" s="1">
        <v>167</v>
      </c>
      <c r="AF2" s="1">
        <v>178</v>
      </c>
      <c r="AG2" s="1">
        <v>199</v>
      </c>
      <c r="AI2" s="1" t="s">
        <v>27</v>
      </c>
      <c r="AJ2" s="1" t="s">
        <v>31</v>
      </c>
      <c r="AK2" s="1" t="s">
        <v>28</v>
      </c>
      <c r="AM2" s="1">
        <v>220</v>
      </c>
      <c r="AN2" s="1">
        <v>231</v>
      </c>
      <c r="AO2" s="1">
        <v>242</v>
      </c>
      <c r="AP2" s="1">
        <v>243</v>
      </c>
      <c r="AQ2" s="1">
        <v>254</v>
      </c>
      <c r="AR2" s="1">
        <v>265</v>
      </c>
      <c r="AS2" s="1">
        <v>266</v>
      </c>
      <c r="AT2" s="1">
        <v>277</v>
      </c>
      <c r="AU2" s="1">
        <v>288</v>
      </c>
      <c r="AV2" s="1">
        <v>299</v>
      </c>
      <c r="AX2" s="1" t="s">
        <v>27</v>
      </c>
      <c r="AY2" s="1" t="s">
        <v>31</v>
      </c>
      <c r="AZ2" s="1" t="s">
        <v>28</v>
      </c>
      <c r="BB2" s="1">
        <v>320</v>
      </c>
      <c r="BC2" s="1">
        <v>331</v>
      </c>
      <c r="BD2" s="1">
        <v>342</v>
      </c>
      <c r="BE2" s="1">
        <v>343</v>
      </c>
      <c r="BF2" s="1">
        <v>354</v>
      </c>
      <c r="BG2" s="1">
        <v>365</v>
      </c>
      <c r="BH2" s="1">
        <v>366</v>
      </c>
      <c r="BI2" s="1">
        <v>377</v>
      </c>
      <c r="BJ2" s="1">
        <v>388</v>
      </c>
      <c r="BK2" s="1">
        <v>399</v>
      </c>
      <c r="BM2" s="1" t="s">
        <v>27</v>
      </c>
      <c r="BN2" s="1" t="s">
        <v>31</v>
      </c>
      <c r="BO2" s="1" t="s">
        <v>28</v>
      </c>
      <c r="BQ2" s="1">
        <v>410</v>
      </c>
      <c r="BR2" s="1">
        <v>421</v>
      </c>
      <c r="BS2" s="1">
        <v>432</v>
      </c>
      <c r="BT2" s="1">
        <v>433</v>
      </c>
      <c r="BU2" s="1">
        <v>444</v>
      </c>
      <c r="BV2" s="1">
        <v>455</v>
      </c>
      <c r="BW2" s="1">
        <v>456</v>
      </c>
      <c r="BX2" s="1">
        <v>467</v>
      </c>
      <c r="BY2" s="1">
        <v>478</v>
      </c>
      <c r="BZ2" s="1">
        <v>499</v>
      </c>
      <c r="CB2" s="1" t="s">
        <v>27</v>
      </c>
      <c r="CC2" s="1" t="s">
        <v>31</v>
      </c>
      <c r="CD2" s="1" t="s">
        <v>28</v>
      </c>
    </row>
    <row r="3" spans="1:82" x14ac:dyDescent="0.3">
      <c r="B3" s="6"/>
      <c r="C3" s="16"/>
      <c r="E3" s="10"/>
      <c r="F3" s="10"/>
      <c r="H3" s="14"/>
      <c r="I3" s="14"/>
      <c r="K3" s="13"/>
      <c r="L3" s="13"/>
      <c r="M3" s="14"/>
      <c r="O3" s="10"/>
      <c r="Q3" s="10"/>
      <c r="R3" s="10"/>
      <c r="S3" s="10"/>
      <c r="T3" s="10"/>
      <c r="U3" s="10"/>
      <c r="V3" s="10"/>
      <c r="X3" s="1" t="s">
        <v>0</v>
      </c>
      <c r="Y3" s="1" t="s">
        <v>1</v>
      </c>
      <c r="Z3" s="1" t="s">
        <v>0</v>
      </c>
      <c r="AA3" s="1" t="s">
        <v>0</v>
      </c>
      <c r="AB3" s="3" t="s">
        <v>2</v>
      </c>
      <c r="AC3" s="1" t="s">
        <v>1</v>
      </c>
      <c r="AD3" s="1" t="s">
        <v>0</v>
      </c>
      <c r="AE3" s="1" t="s">
        <v>1</v>
      </c>
      <c r="AF3" s="1" t="s">
        <v>2</v>
      </c>
      <c r="AG3" s="3" t="s">
        <v>0</v>
      </c>
      <c r="AM3" s="1" t="s">
        <v>0</v>
      </c>
      <c r="AN3" s="1" t="s">
        <v>0</v>
      </c>
      <c r="AO3" s="1" t="s">
        <v>1</v>
      </c>
      <c r="AP3" s="1" t="s">
        <v>0</v>
      </c>
      <c r="AQ3" s="3" t="s">
        <v>26</v>
      </c>
      <c r="AR3" s="1" t="s">
        <v>1</v>
      </c>
      <c r="AS3" s="1" t="s">
        <v>0</v>
      </c>
      <c r="AT3" s="1" t="s">
        <v>2</v>
      </c>
      <c r="AU3" s="1" t="s">
        <v>1</v>
      </c>
      <c r="AV3" s="3" t="s">
        <v>26</v>
      </c>
      <c r="BB3" s="1" t="s">
        <v>26</v>
      </c>
      <c r="BC3" s="1" t="s">
        <v>1</v>
      </c>
      <c r="BD3" s="1" t="s">
        <v>1</v>
      </c>
      <c r="BE3" s="1" t="s">
        <v>26</v>
      </c>
      <c r="BF3" s="3" t="s">
        <v>0</v>
      </c>
      <c r="BG3" s="1" t="s">
        <v>0</v>
      </c>
      <c r="BH3" s="1" t="s">
        <v>1</v>
      </c>
      <c r="BI3" s="1" t="s">
        <v>0</v>
      </c>
      <c r="BJ3" s="1" t="s">
        <v>2</v>
      </c>
      <c r="BK3" s="3" t="s">
        <v>0</v>
      </c>
      <c r="BQ3" s="1" t="s">
        <v>1</v>
      </c>
      <c r="BR3" s="1" t="s">
        <v>1</v>
      </c>
      <c r="BS3" s="1" t="s">
        <v>0</v>
      </c>
      <c r="BT3" s="1" t="s">
        <v>26</v>
      </c>
      <c r="BU3" s="3" t="s">
        <v>2</v>
      </c>
      <c r="BV3" s="1" t="s">
        <v>0</v>
      </c>
      <c r="BW3" s="1" t="s">
        <v>0</v>
      </c>
      <c r="BX3" s="1" t="s">
        <v>0</v>
      </c>
      <c r="BY3" s="1" t="s">
        <v>2</v>
      </c>
      <c r="BZ3" s="3" t="s">
        <v>1</v>
      </c>
    </row>
    <row r="4" spans="1:82" x14ac:dyDescent="0.3">
      <c r="B4" s="6"/>
      <c r="C4" s="16"/>
      <c r="E4" s="10"/>
      <c r="F4" s="10"/>
      <c r="H4" s="14"/>
      <c r="I4" s="14"/>
      <c r="K4" s="13"/>
      <c r="L4" s="13"/>
      <c r="M4" s="14"/>
      <c r="O4" s="10"/>
      <c r="Q4" s="10"/>
      <c r="R4" s="10"/>
      <c r="S4" s="10"/>
      <c r="T4" s="10"/>
      <c r="U4" s="10"/>
      <c r="V4" s="10"/>
      <c r="X4" s="1">
        <f t="shared" ref="X4:AG4" si="0">MOD(INT(X2/10),10)*10</f>
        <v>10</v>
      </c>
      <c r="Y4" s="1">
        <f t="shared" si="0"/>
        <v>20</v>
      </c>
      <c r="Z4" s="1">
        <f t="shared" si="0"/>
        <v>30</v>
      </c>
      <c r="AA4" s="1">
        <f t="shared" si="0"/>
        <v>30</v>
      </c>
      <c r="AB4" s="1">
        <f t="shared" si="0"/>
        <v>40</v>
      </c>
      <c r="AC4" s="1">
        <f t="shared" si="0"/>
        <v>50</v>
      </c>
      <c r="AD4" s="1">
        <f t="shared" si="0"/>
        <v>50</v>
      </c>
      <c r="AE4" s="1">
        <f t="shared" si="0"/>
        <v>60</v>
      </c>
      <c r="AF4" s="1">
        <f t="shared" si="0"/>
        <v>70</v>
      </c>
      <c r="AG4" s="1">
        <f t="shared" si="0"/>
        <v>90</v>
      </c>
      <c r="AM4" s="1">
        <f>MOD(INT(AM2/10),10)*10</f>
        <v>20</v>
      </c>
      <c r="AN4" s="1">
        <f>MOD(INT(AN2/10),10)*10</f>
        <v>30</v>
      </c>
      <c r="AO4" s="1">
        <f t="shared" ref="AO4:AV4" si="1">MOD(INT(AO2/10),10)*10</f>
        <v>40</v>
      </c>
      <c r="AP4" s="1">
        <f t="shared" si="1"/>
        <v>40</v>
      </c>
      <c r="AQ4" s="1">
        <f t="shared" si="1"/>
        <v>50</v>
      </c>
      <c r="AR4" s="1">
        <f t="shared" si="1"/>
        <v>60</v>
      </c>
      <c r="AS4" s="1">
        <f t="shared" si="1"/>
        <v>60</v>
      </c>
      <c r="AT4" s="1">
        <f t="shared" si="1"/>
        <v>70</v>
      </c>
      <c r="AU4" s="1">
        <f t="shared" si="1"/>
        <v>80</v>
      </c>
      <c r="AV4" s="1">
        <f t="shared" si="1"/>
        <v>90</v>
      </c>
      <c r="BB4" s="1">
        <f>MOD(INT(BB2/10),10)*10</f>
        <v>20</v>
      </c>
      <c r="BC4" s="1">
        <f>MOD(INT(BC2/10),10)*10</f>
        <v>30</v>
      </c>
      <c r="BD4" s="1">
        <f t="shared" ref="BD4:BK4" si="2">MOD(INT(BD2/10),10)*10</f>
        <v>40</v>
      </c>
      <c r="BE4" s="1">
        <f t="shared" si="2"/>
        <v>40</v>
      </c>
      <c r="BF4" s="1">
        <f t="shared" si="2"/>
        <v>50</v>
      </c>
      <c r="BG4" s="1">
        <f t="shared" si="2"/>
        <v>60</v>
      </c>
      <c r="BH4" s="1">
        <f t="shared" si="2"/>
        <v>60</v>
      </c>
      <c r="BI4" s="1">
        <f t="shared" si="2"/>
        <v>70</v>
      </c>
      <c r="BJ4" s="1">
        <f t="shared" si="2"/>
        <v>80</v>
      </c>
      <c r="BK4" s="1">
        <f t="shared" si="2"/>
        <v>90</v>
      </c>
      <c r="BQ4" s="1">
        <f>MOD(INT(BQ2/10),10)*10</f>
        <v>10</v>
      </c>
      <c r="BR4" s="1">
        <f>MOD(INT(BR2/10),10)*10</f>
        <v>20</v>
      </c>
      <c r="BS4" s="1">
        <f t="shared" ref="BS4:BZ4" si="3">MOD(INT(BS2/10),10)*10</f>
        <v>30</v>
      </c>
      <c r="BT4" s="1">
        <f t="shared" si="3"/>
        <v>30</v>
      </c>
      <c r="BU4" s="1">
        <f t="shared" si="3"/>
        <v>40</v>
      </c>
      <c r="BV4" s="1">
        <f t="shared" si="3"/>
        <v>50</v>
      </c>
      <c r="BW4" s="1">
        <f t="shared" si="3"/>
        <v>50</v>
      </c>
      <c r="BX4" s="1">
        <f t="shared" si="3"/>
        <v>60</v>
      </c>
      <c r="BY4" s="1">
        <f t="shared" si="3"/>
        <v>70</v>
      </c>
      <c r="BZ4" s="1">
        <f t="shared" si="3"/>
        <v>90</v>
      </c>
    </row>
    <row r="5" spans="1:82" x14ac:dyDescent="0.3">
      <c r="B5" s="6"/>
      <c r="C5" s="16"/>
      <c r="AA5" s="7"/>
    </row>
    <row r="6" spans="1:82" x14ac:dyDescent="0.3">
      <c r="A6" s="20">
        <v>735</v>
      </c>
      <c r="B6" s="21" t="s">
        <v>3</v>
      </c>
      <c r="C6" s="20" t="s">
        <v>34</v>
      </c>
      <c r="Y6" s="1" t="s">
        <v>1</v>
      </c>
      <c r="Z6" s="1" t="s">
        <v>0</v>
      </c>
      <c r="AM6" s="1" t="s">
        <v>0</v>
      </c>
      <c r="AN6" s="1" t="s">
        <v>0</v>
      </c>
      <c r="AO6" s="1" t="s">
        <v>1</v>
      </c>
      <c r="AP6" s="1" t="s">
        <v>0</v>
      </c>
      <c r="AQ6" s="1" t="s">
        <v>26</v>
      </c>
      <c r="AR6" s="1" t="s">
        <v>1</v>
      </c>
      <c r="AS6" s="1" t="s">
        <v>0</v>
      </c>
      <c r="AT6" s="1" t="s">
        <v>2</v>
      </c>
      <c r="AU6" s="1" t="s">
        <v>1</v>
      </c>
      <c r="AV6" s="1" t="s">
        <v>26</v>
      </c>
      <c r="BC6" s="1" t="s">
        <v>1</v>
      </c>
      <c r="BD6" s="1" t="s">
        <v>1</v>
      </c>
      <c r="BF6" s="1" t="s">
        <v>0</v>
      </c>
      <c r="BH6" s="1" t="s">
        <v>1</v>
      </c>
      <c r="BI6" s="1" t="s">
        <v>0</v>
      </c>
      <c r="BJ6" s="1" t="s">
        <v>2</v>
      </c>
      <c r="BK6" s="1" t="s">
        <v>0</v>
      </c>
      <c r="BR6" s="1" t="s">
        <v>1</v>
      </c>
      <c r="BV6" s="1" t="s">
        <v>51</v>
      </c>
      <c r="BX6" s="1" t="s">
        <v>0</v>
      </c>
      <c r="BY6" s="1" t="s">
        <v>2</v>
      </c>
      <c r="BZ6" s="1" t="s">
        <v>1</v>
      </c>
    </row>
    <row r="7" spans="1:82" ht="18.75" customHeight="1" x14ac:dyDescent="0.3">
      <c r="A7" s="20"/>
      <c r="B7" s="21"/>
      <c r="C7" s="20"/>
      <c r="E7" s="1">
        <f>AK7+AZ7+BO7+CD7</f>
        <v>1300</v>
      </c>
      <c r="F7" s="1">
        <f>E7-O7+Q7+R7+S7+T7+U7+V7</f>
        <v>1360</v>
      </c>
      <c r="H7" s="1">
        <f>AI7+AX7+BM7+CB7</f>
        <v>24</v>
      </c>
      <c r="I7" s="1">
        <f>AJ7+AY7+BN7+CC7</f>
        <v>0</v>
      </c>
      <c r="K7" s="8">
        <v>0.41666666666666669</v>
      </c>
      <c r="L7" s="8">
        <v>0.50075231481481486</v>
      </c>
      <c r="M7" s="1">
        <f>ROUNDUP((L7-K7)*1440,0)</f>
        <v>122</v>
      </c>
      <c r="O7" s="1">
        <f>IF(M7&lt;=120,0,(M7-120)*10)</f>
        <v>20</v>
      </c>
      <c r="Q7" s="1">
        <f>IF(AND(AI7&gt;0,AX7&gt;0,BM7&gt;0,CB7&gt;0),30,0)</f>
        <v>30</v>
      </c>
      <c r="R7" s="1">
        <f>IF(AI7=10,50,0)</f>
        <v>0</v>
      </c>
      <c r="S7" s="1">
        <f>IF(AX7=10,50,0)</f>
        <v>50</v>
      </c>
      <c r="T7" s="1">
        <f>IF(BM7=10,50,0)</f>
        <v>0</v>
      </c>
      <c r="U7" s="1">
        <f>IF(CB7=10,50,0)</f>
        <v>0</v>
      </c>
      <c r="V7" s="1">
        <f>IF(AND(AG7=90,AV7=90,BK7=90,BZ7=90),40,0)</f>
        <v>0</v>
      </c>
      <c r="X7" s="1" t="str">
        <f>IF(NOT(ISBLANK(X6)),IF(X6=X$3,X$4,-X$4/2),"")</f>
        <v/>
      </c>
      <c r="Y7" s="1">
        <f t="shared" ref="Y7:AG7" si="4">IF(NOT(ISBLANK(Y6)),IF(Y6=Y$3,Y$4,-Y$4/2),"")</f>
        <v>20</v>
      </c>
      <c r="Z7" s="1">
        <f t="shared" si="4"/>
        <v>30</v>
      </c>
      <c r="AA7" s="1" t="str">
        <f t="shared" si="4"/>
        <v/>
      </c>
      <c r="AB7" s="1" t="str">
        <f t="shared" si="4"/>
        <v/>
      </c>
      <c r="AC7" s="1" t="str">
        <f t="shared" si="4"/>
        <v/>
      </c>
      <c r="AD7" s="1" t="str">
        <f t="shared" si="4"/>
        <v/>
      </c>
      <c r="AE7" s="1" t="str">
        <f t="shared" si="4"/>
        <v/>
      </c>
      <c r="AF7" s="1" t="str">
        <f t="shared" si="4"/>
        <v/>
      </c>
      <c r="AG7" s="1" t="str">
        <f t="shared" si="4"/>
        <v/>
      </c>
      <c r="AI7" s="1">
        <f>COUNTIF(X7:AG7,"&gt;0")</f>
        <v>2</v>
      </c>
      <c r="AJ7" s="1">
        <f>COUNTIF(X7:AG7,"&lt;0")</f>
        <v>0</v>
      </c>
      <c r="AK7" s="1">
        <f>SUM(X7:AG7)</f>
        <v>50</v>
      </c>
      <c r="AM7" s="1">
        <f>IF(NOT(ISBLANK(AM6)),IF(AM6=AM$3,AM$4,-AM$4/2),"")</f>
        <v>20</v>
      </c>
      <c r="AN7" s="1">
        <f t="shared" ref="AN7:AV7" si="5">IF(NOT(ISBLANK(AN6)),IF(AN6=AN$3,AN$4,-AN$4/2),"")</f>
        <v>30</v>
      </c>
      <c r="AO7" s="1">
        <f t="shared" si="5"/>
        <v>40</v>
      </c>
      <c r="AP7" s="1">
        <f t="shared" si="5"/>
        <v>40</v>
      </c>
      <c r="AQ7" s="1">
        <f t="shared" si="5"/>
        <v>50</v>
      </c>
      <c r="AR7" s="1">
        <f t="shared" si="5"/>
        <v>60</v>
      </c>
      <c r="AS7" s="1">
        <f t="shared" si="5"/>
        <v>60</v>
      </c>
      <c r="AT7" s="1">
        <f t="shared" si="5"/>
        <v>70</v>
      </c>
      <c r="AU7" s="1">
        <f t="shared" si="5"/>
        <v>80</v>
      </c>
      <c r="AV7" s="1">
        <f t="shared" si="5"/>
        <v>90</v>
      </c>
      <c r="AX7" s="1">
        <f>COUNTIF(AM7:AV7,"&gt;0")</f>
        <v>10</v>
      </c>
      <c r="AY7" s="1">
        <f>COUNTIF(AM7:AV7,"&lt;0")</f>
        <v>0</v>
      </c>
      <c r="AZ7" s="1">
        <f>SUM(AM7:AV7)</f>
        <v>540</v>
      </c>
      <c r="BB7" s="1" t="str">
        <f>IF(NOT(ISBLANK(BB6)),IF(BB6=BB$3,BB$4,-BB$4/2),"")</f>
        <v/>
      </c>
      <c r="BC7" s="1">
        <f t="shared" ref="BC7:BK7" si="6">IF(NOT(ISBLANK(BC6)),IF(BC6=BC$3,BC$4,-BC$4/2),"")</f>
        <v>30</v>
      </c>
      <c r="BD7" s="1">
        <f t="shared" si="6"/>
        <v>40</v>
      </c>
      <c r="BE7" s="1" t="str">
        <f t="shared" si="6"/>
        <v/>
      </c>
      <c r="BF7" s="1">
        <f t="shared" si="6"/>
        <v>50</v>
      </c>
      <c r="BG7" s="1" t="str">
        <f t="shared" si="6"/>
        <v/>
      </c>
      <c r="BH7" s="1">
        <f t="shared" si="6"/>
        <v>60</v>
      </c>
      <c r="BI7" s="1">
        <f t="shared" si="6"/>
        <v>70</v>
      </c>
      <c r="BJ7" s="1">
        <f t="shared" si="6"/>
        <v>80</v>
      </c>
      <c r="BK7" s="1">
        <f t="shared" si="6"/>
        <v>90</v>
      </c>
      <c r="BM7" s="1">
        <f>COUNTIF(BB7:BK7,"&gt;0")</f>
        <v>7</v>
      </c>
      <c r="BN7" s="1">
        <f>COUNTIF(BB7:BK7,"&lt;0")</f>
        <v>0</v>
      </c>
      <c r="BO7" s="1">
        <f>SUM(BB7:BK7)</f>
        <v>420</v>
      </c>
      <c r="BQ7" s="1" t="str">
        <f>IF(NOT(ISBLANK(BQ6)),IF(BQ6=BQ$3,BQ$4,-BQ$4/2),"")</f>
        <v/>
      </c>
      <c r="BR7" s="1">
        <f t="shared" ref="BR7:BZ7" si="7">IF(NOT(ISBLANK(BR6)),IF(BR6=BR$3,BR$4,-BR$4/2),"")</f>
        <v>20</v>
      </c>
      <c r="BS7" s="1" t="str">
        <f t="shared" si="7"/>
        <v/>
      </c>
      <c r="BT7" s="1" t="str">
        <f t="shared" si="7"/>
        <v/>
      </c>
      <c r="BU7" s="1" t="str">
        <f t="shared" si="7"/>
        <v/>
      </c>
      <c r="BV7" s="1">
        <v>50</v>
      </c>
      <c r="BW7" s="1" t="str">
        <f t="shared" si="7"/>
        <v/>
      </c>
      <c r="BX7" s="1">
        <f t="shared" si="7"/>
        <v>60</v>
      </c>
      <c r="BY7" s="1">
        <f t="shared" si="7"/>
        <v>70</v>
      </c>
      <c r="BZ7" s="1">
        <f t="shared" si="7"/>
        <v>90</v>
      </c>
      <c r="CB7" s="1">
        <f>COUNTIF(BQ7:BZ7,"&gt;0")</f>
        <v>5</v>
      </c>
      <c r="CC7" s="1">
        <f>COUNTIF(BQ7:BZ7,"&lt;0")</f>
        <v>0</v>
      </c>
      <c r="CD7" s="1">
        <f>SUM(BQ7:BZ7)</f>
        <v>290</v>
      </c>
    </row>
    <row r="8" spans="1:82" x14ac:dyDescent="0.3">
      <c r="A8" s="20">
        <v>737</v>
      </c>
      <c r="B8" s="21" t="s">
        <v>4</v>
      </c>
      <c r="C8" s="20" t="s">
        <v>34</v>
      </c>
      <c r="X8" s="1" t="s">
        <v>0</v>
      </c>
      <c r="AA8" s="1" t="s">
        <v>0</v>
      </c>
      <c r="BB8" s="1" t="s">
        <v>26</v>
      </c>
      <c r="BC8" s="1" t="s">
        <v>1</v>
      </c>
      <c r="BD8" s="1" t="s">
        <v>1</v>
      </c>
      <c r="BE8" s="1" t="s">
        <v>26</v>
      </c>
      <c r="BF8" s="1" t="s">
        <v>0</v>
      </c>
      <c r="BG8" s="1" t="s">
        <v>0</v>
      </c>
      <c r="BH8" s="1" t="s">
        <v>1</v>
      </c>
      <c r="BI8" s="1" t="s">
        <v>0</v>
      </c>
      <c r="BJ8" s="1" t="s">
        <v>2</v>
      </c>
      <c r="BK8" s="1" t="s">
        <v>0</v>
      </c>
      <c r="BR8" s="1" t="s">
        <v>1</v>
      </c>
      <c r="BY8" s="1" t="s">
        <v>2</v>
      </c>
    </row>
    <row r="9" spans="1:82" ht="18.75" customHeight="1" x14ac:dyDescent="0.3">
      <c r="A9" s="20"/>
      <c r="B9" s="21"/>
      <c r="C9" s="20"/>
      <c r="E9" s="1">
        <f>AK9+AZ9+BO9+CD9</f>
        <v>670</v>
      </c>
      <c r="F9" s="1">
        <f>E9-O9+Q9+R9+S9+T9+U9+V9</f>
        <v>670</v>
      </c>
      <c r="H9" s="1">
        <f>AI9+AX9+BM9+CB9</f>
        <v>14</v>
      </c>
      <c r="I9" s="1">
        <f>AJ9+AY9+BN9+CC9</f>
        <v>0</v>
      </c>
      <c r="K9" s="8">
        <v>0.41666666666666669</v>
      </c>
      <c r="L9" s="9">
        <v>0.50325231481481481</v>
      </c>
      <c r="M9" s="1">
        <f>ROUNDUP((L9-K9)*1440,0)</f>
        <v>125</v>
      </c>
      <c r="O9" s="1">
        <f>IF(M9&lt;=120,0,(M9-120)*10)</f>
        <v>50</v>
      </c>
      <c r="Q9" s="1">
        <f>IF(AND(AI9&gt;0,AX9&gt;0,BM9&gt;0,CB9&gt;0),30,0)</f>
        <v>0</v>
      </c>
      <c r="R9" s="1">
        <f>IF(AI9=10,50,0)</f>
        <v>0</v>
      </c>
      <c r="S9" s="1">
        <f>IF(AX9=10,50,0)</f>
        <v>0</v>
      </c>
      <c r="T9" s="1">
        <f>IF(BM9=10,50,0)</f>
        <v>50</v>
      </c>
      <c r="U9" s="1">
        <f>IF(CB9=10,50,0)</f>
        <v>0</v>
      </c>
      <c r="V9" s="1">
        <f>IF(AND(AG9=90,AV9=90,BK9=90,BZ9=90),40,0)</f>
        <v>0</v>
      </c>
      <c r="X9" s="1">
        <f>IF(NOT(ISBLANK(X8)),IF(X8=X$3,X$4,-X$4/2),"")</f>
        <v>10</v>
      </c>
      <c r="Y9" s="1" t="str">
        <f t="shared" ref="Y9:AG9" si="8">IF(NOT(ISBLANK(Y8)),IF(Y8=Y$3,Y$4,-Y$4/2),"")</f>
        <v/>
      </c>
      <c r="Z9" s="1" t="str">
        <f t="shared" si="8"/>
        <v/>
      </c>
      <c r="AA9" s="1">
        <f t="shared" si="8"/>
        <v>30</v>
      </c>
      <c r="AB9" s="1" t="str">
        <f t="shared" si="8"/>
        <v/>
      </c>
      <c r="AC9" s="1" t="str">
        <f t="shared" si="8"/>
        <v/>
      </c>
      <c r="AD9" s="1" t="str">
        <f t="shared" si="8"/>
        <v/>
      </c>
      <c r="AE9" s="1" t="str">
        <f t="shared" si="8"/>
        <v/>
      </c>
      <c r="AF9" s="1" t="str">
        <f t="shared" si="8"/>
        <v/>
      </c>
      <c r="AG9" s="1" t="str">
        <f t="shared" si="8"/>
        <v/>
      </c>
      <c r="AI9" s="1">
        <f>COUNTIF(X9:AG9,"&gt;0")</f>
        <v>2</v>
      </c>
      <c r="AJ9" s="1">
        <f>COUNTIF(X9:AG9,"&lt;0")</f>
        <v>0</v>
      </c>
      <c r="AK9" s="1">
        <f>SUM(X9:AG9)</f>
        <v>40</v>
      </c>
      <c r="AM9" s="1" t="str">
        <f>IF(NOT(ISBLANK(AM8)),IF(AM8=AM$3,AM$4,-AM$4/2),"")</f>
        <v/>
      </c>
      <c r="AN9" s="1" t="str">
        <f t="shared" ref="AN9:AV9" si="9">IF(NOT(ISBLANK(AN8)),IF(AN8=AN$3,AN$4,-AN$4/2),"")</f>
        <v/>
      </c>
      <c r="AO9" s="1" t="str">
        <f t="shared" si="9"/>
        <v/>
      </c>
      <c r="AP9" s="1" t="str">
        <f t="shared" si="9"/>
        <v/>
      </c>
      <c r="AQ9" s="1" t="str">
        <f t="shared" si="9"/>
        <v/>
      </c>
      <c r="AR9" s="1" t="str">
        <f t="shared" si="9"/>
        <v/>
      </c>
      <c r="AS9" s="1" t="str">
        <f t="shared" si="9"/>
        <v/>
      </c>
      <c r="AT9" s="1" t="str">
        <f t="shared" si="9"/>
        <v/>
      </c>
      <c r="AU9" s="1" t="str">
        <f t="shared" si="9"/>
        <v/>
      </c>
      <c r="AV9" s="1" t="str">
        <f t="shared" si="9"/>
        <v/>
      </c>
      <c r="AX9" s="1">
        <f>COUNTIF(AM9:AV9,"&gt;0")</f>
        <v>0</v>
      </c>
      <c r="AY9" s="1">
        <f>COUNTIF(AM9:AV9,"&lt;0")</f>
        <v>0</v>
      </c>
      <c r="AZ9" s="1">
        <f>SUM(AM9:AV9)</f>
        <v>0</v>
      </c>
      <c r="BB9" s="1">
        <f>IF(NOT(ISBLANK(BB8)),IF(BB8=BB$3,BB$4,-BB$4/2),"")</f>
        <v>20</v>
      </c>
      <c r="BC9" s="1">
        <f t="shared" ref="BC9:BK9" si="10">IF(NOT(ISBLANK(BC8)),IF(BC8=BC$3,BC$4,-BC$4/2),"")</f>
        <v>30</v>
      </c>
      <c r="BD9" s="1">
        <f t="shared" si="10"/>
        <v>40</v>
      </c>
      <c r="BE9" s="1">
        <f t="shared" si="10"/>
        <v>40</v>
      </c>
      <c r="BF9" s="1">
        <f t="shared" si="10"/>
        <v>50</v>
      </c>
      <c r="BG9" s="1">
        <f t="shared" si="10"/>
        <v>60</v>
      </c>
      <c r="BH9" s="1">
        <f t="shared" si="10"/>
        <v>60</v>
      </c>
      <c r="BI9" s="1">
        <f t="shared" si="10"/>
        <v>70</v>
      </c>
      <c r="BJ9" s="1">
        <f t="shared" si="10"/>
        <v>80</v>
      </c>
      <c r="BK9" s="1">
        <f t="shared" si="10"/>
        <v>90</v>
      </c>
      <c r="BM9" s="1">
        <f>COUNTIF(BB9:BK9,"&gt;0")</f>
        <v>10</v>
      </c>
      <c r="BN9" s="1">
        <f>COUNTIF(BB9:BK9,"&lt;0")</f>
        <v>0</v>
      </c>
      <c r="BO9" s="1">
        <f>SUM(BB9:BK9)</f>
        <v>540</v>
      </c>
      <c r="BQ9" s="1" t="str">
        <f>IF(NOT(ISBLANK(BQ8)),IF(BQ8=BQ$3,BQ$4,-BQ$4/2),"")</f>
        <v/>
      </c>
      <c r="BR9" s="1">
        <f t="shared" ref="BR9:BZ9" si="11">IF(NOT(ISBLANK(BR8)),IF(BR8=BR$3,BR$4,-BR$4/2),"")</f>
        <v>20</v>
      </c>
      <c r="BS9" s="1" t="str">
        <f t="shared" si="11"/>
        <v/>
      </c>
      <c r="BT9" s="1" t="str">
        <f t="shared" si="11"/>
        <v/>
      </c>
      <c r="BU9" s="1" t="str">
        <f t="shared" si="11"/>
        <v/>
      </c>
      <c r="BV9" s="1" t="str">
        <f t="shared" si="11"/>
        <v/>
      </c>
      <c r="BW9" s="1" t="str">
        <f t="shared" si="11"/>
        <v/>
      </c>
      <c r="BX9" s="1" t="str">
        <f t="shared" si="11"/>
        <v/>
      </c>
      <c r="BY9" s="1">
        <f t="shared" si="11"/>
        <v>70</v>
      </c>
      <c r="BZ9" s="1" t="str">
        <f t="shared" si="11"/>
        <v/>
      </c>
      <c r="CB9" s="1">
        <f>COUNTIF(BQ9:BZ9,"&gt;0")</f>
        <v>2</v>
      </c>
      <c r="CC9" s="1">
        <f>COUNTIF(BQ9:BZ9,"&lt;0")</f>
        <v>0</v>
      </c>
      <c r="CD9" s="1">
        <f>SUM(BQ9:BZ9)</f>
        <v>90</v>
      </c>
    </row>
    <row r="10" spans="1:82" x14ac:dyDescent="0.3">
      <c r="A10" s="20">
        <v>738</v>
      </c>
      <c r="B10" s="21" t="s">
        <v>5</v>
      </c>
      <c r="C10" s="20" t="s">
        <v>35</v>
      </c>
      <c r="X10" s="1" t="s">
        <v>0</v>
      </c>
      <c r="Y10" s="1" t="s">
        <v>1</v>
      </c>
      <c r="AA10" s="1" t="s">
        <v>0</v>
      </c>
      <c r="AB10" s="1" t="s">
        <v>2</v>
      </c>
      <c r="AC10" s="1" t="s">
        <v>2</v>
      </c>
      <c r="AD10" s="1" t="s">
        <v>0</v>
      </c>
      <c r="AF10" s="1" t="s">
        <v>2</v>
      </c>
      <c r="AG10" s="1" t="s">
        <v>0</v>
      </c>
    </row>
    <row r="11" spans="1:82" ht="18.75" customHeight="1" x14ac:dyDescent="0.3">
      <c r="A11" s="20"/>
      <c r="B11" s="21"/>
      <c r="C11" s="20"/>
      <c r="E11" s="1">
        <f>AK11+AZ11+BO11+CD11</f>
        <v>285</v>
      </c>
      <c r="F11" s="1">
        <f>E11-O11+Q11+R11+S11+T11+U11+V11</f>
        <v>285</v>
      </c>
      <c r="H11" s="1">
        <f>AI11+AX11+BM11+CB11</f>
        <v>7</v>
      </c>
      <c r="I11" s="1">
        <f>AJ11+AY11+BN11+CC11</f>
        <v>1</v>
      </c>
      <c r="K11" s="9">
        <v>0.41666666666666669</v>
      </c>
      <c r="L11" s="9">
        <v>0.4909722222222222</v>
      </c>
      <c r="M11" s="1">
        <f>ROUNDUP((L11-K11)*1440,0)</f>
        <v>107</v>
      </c>
      <c r="O11" s="1">
        <f>IF(M11&lt;=120,0,(M11-120)*10)</f>
        <v>0</v>
      </c>
      <c r="Q11" s="1">
        <f>IF(AND(AI11&gt;0,AX11&gt;0,BM11&gt;0,CB11&gt;0),30,0)</f>
        <v>0</v>
      </c>
      <c r="R11" s="1">
        <f>IF(AI11=10,50,0)</f>
        <v>0</v>
      </c>
      <c r="S11" s="1">
        <f>IF(AX11=10,50,0)</f>
        <v>0</v>
      </c>
      <c r="T11" s="1">
        <f>IF(BM11=10,50,0)</f>
        <v>0</v>
      </c>
      <c r="U11" s="1">
        <f>IF(CB11=10,50,0)</f>
        <v>0</v>
      </c>
      <c r="V11" s="1">
        <f>IF(AND(AG11=90,AV11=90,BK11=90,BZ11=90),40,0)</f>
        <v>0</v>
      </c>
      <c r="X11" s="1">
        <f>IF(NOT(ISBLANK(X10)),IF(X10=X$3,X$4,-X$4/2),"")</f>
        <v>10</v>
      </c>
      <c r="Y11" s="1">
        <f t="shared" ref="Y11:AG11" si="12">IF(NOT(ISBLANK(Y10)),IF(Y10=Y$3,Y$4,-Y$4/2),"")</f>
        <v>20</v>
      </c>
      <c r="Z11" s="1" t="str">
        <f t="shared" si="12"/>
        <v/>
      </c>
      <c r="AA11" s="1">
        <f t="shared" si="12"/>
        <v>30</v>
      </c>
      <c r="AB11" s="1">
        <f t="shared" si="12"/>
        <v>40</v>
      </c>
      <c r="AC11" s="1">
        <f t="shared" si="12"/>
        <v>-25</v>
      </c>
      <c r="AD11" s="1">
        <f t="shared" si="12"/>
        <v>50</v>
      </c>
      <c r="AE11" s="1" t="str">
        <f t="shared" si="12"/>
        <v/>
      </c>
      <c r="AF11" s="1">
        <f t="shared" si="12"/>
        <v>70</v>
      </c>
      <c r="AG11" s="1">
        <f t="shared" si="12"/>
        <v>90</v>
      </c>
      <c r="AI11" s="1">
        <f>COUNTIF(X11:AG11,"&gt;0")</f>
        <v>7</v>
      </c>
      <c r="AJ11" s="1">
        <f>COUNTIF(X11:AG11,"&lt;0")</f>
        <v>1</v>
      </c>
      <c r="AK11" s="1">
        <f>SUM(X11:AG11)</f>
        <v>285</v>
      </c>
      <c r="AM11" s="1" t="str">
        <f>IF(NOT(ISBLANK(AM10)),IF(AM10=AM$3,AM$4,-AM$4/2),"")</f>
        <v/>
      </c>
      <c r="AN11" s="1" t="str">
        <f t="shared" ref="AN11:AV11" si="13">IF(NOT(ISBLANK(AN10)),IF(AN10=AN$3,AN$4,-AN$4/2),"")</f>
        <v/>
      </c>
      <c r="AO11" s="1" t="str">
        <f t="shared" si="13"/>
        <v/>
      </c>
      <c r="AP11" s="1" t="str">
        <f t="shared" si="13"/>
        <v/>
      </c>
      <c r="AQ11" s="1" t="str">
        <f t="shared" si="13"/>
        <v/>
      </c>
      <c r="AR11" s="1" t="str">
        <f t="shared" si="13"/>
        <v/>
      </c>
      <c r="AS11" s="1" t="str">
        <f t="shared" si="13"/>
        <v/>
      </c>
      <c r="AT11" s="1" t="str">
        <f t="shared" si="13"/>
        <v/>
      </c>
      <c r="AU11" s="1" t="str">
        <f t="shared" si="13"/>
        <v/>
      </c>
      <c r="AV11" s="1" t="str">
        <f t="shared" si="13"/>
        <v/>
      </c>
      <c r="AX11" s="1">
        <f>COUNTIF(AM11:AV11,"&gt;0")</f>
        <v>0</v>
      </c>
      <c r="AY11" s="1">
        <f>COUNTIF(AM11:AV11,"&lt;0")</f>
        <v>0</v>
      </c>
      <c r="AZ11" s="1">
        <f>SUM(AM11:AV11)</f>
        <v>0</v>
      </c>
      <c r="BB11" s="1" t="str">
        <f>IF(NOT(ISBLANK(BB10)),IF(BB10=BB$3,BB$4,-BB$4/2),"")</f>
        <v/>
      </c>
      <c r="BC11" s="1" t="str">
        <f t="shared" ref="BC11:BK11" si="14">IF(NOT(ISBLANK(BC10)),IF(BC10=BC$3,BC$4,-BC$4/2),"")</f>
        <v/>
      </c>
      <c r="BD11" s="1" t="str">
        <f t="shared" si="14"/>
        <v/>
      </c>
      <c r="BE11" s="1" t="str">
        <f t="shared" si="14"/>
        <v/>
      </c>
      <c r="BF11" s="1" t="str">
        <f t="shared" si="14"/>
        <v/>
      </c>
      <c r="BG11" s="1" t="str">
        <f t="shared" si="14"/>
        <v/>
      </c>
      <c r="BH11" s="1" t="str">
        <f t="shared" si="14"/>
        <v/>
      </c>
      <c r="BI11" s="1" t="str">
        <f t="shared" si="14"/>
        <v/>
      </c>
      <c r="BJ11" s="1" t="str">
        <f t="shared" si="14"/>
        <v/>
      </c>
      <c r="BK11" s="1" t="str">
        <f t="shared" si="14"/>
        <v/>
      </c>
      <c r="BM11" s="1">
        <f>COUNTIF(BB11:BK11,"&gt;0")</f>
        <v>0</v>
      </c>
      <c r="BN11" s="1">
        <f>COUNTIF(BB11:BK11,"&lt;0")</f>
        <v>0</v>
      </c>
      <c r="BO11" s="1">
        <f>SUM(BB11:BK11)</f>
        <v>0</v>
      </c>
      <c r="BQ11" s="1" t="str">
        <f>IF(NOT(ISBLANK(BQ10)),IF(BQ10=BQ$3,BQ$4,-BQ$4/2),"")</f>
        <v/>
      </c>
      <c r="BR11" s="1" t="str">
        <f t="shared" ref="BR11:BZ11" si="15">IF(NOT(ISBLANK(BR10)),IF(BR10=BR$3,BR$4,-BR$4/2),"")</f>
        <v/>
      </c>
      <c r="BS11" s="1" t="str">
        <f t="shared" si="15"/>
        <v/>
      </c>
      <c r="BT11" s="1" t="str">
        <f t="shared" si="15"/>
        <v/>
      </c>
      <c r="BU11" s="1" t="str">
        <f t="shared" si="15"/>
        <v/>
      </c>
      <c r="BV11" s="1" t="str">
        <f t="shared" si="15"/>
        <v/>
      </c>
      <c r="BW11" s="1" t="str">
        <f t="shared" si="15"/>
        <v/>
      </c>
      <c r="BX11" s="1" t="str">
        <f t="shared" si="15"/>
        <v/>
      </c>
      <c r="BY11" s="1" t="str">
        <f t="shared" si="15"/>
        <v/>
      </c>
      <c r="BZ11" s="1" t="str">
        <f t="shared" si="15"/>
        <v/>
      </c>
      <c r="CB11" s="1">
        <f>COUNTIF(BQ11:BZ11,"&gt;0")</f>
        <v>0</v>
      </c>
      <c r="CC11" s="1">
        <f>COUNTIF(BQ11:BZ11,"&lt;0")</f>
        <v>0</v>
      </c>
      <c r="CD11" s="1">
        <f>SUM(BQ11:BZ11)</f>
        <v>0</v>
      </c>
    </row>
    <row r="12" spans="1:82" x14ac:dyDescent="0.3">
      <c r="A12" s="20">
        <v>739</v>
      </c>
      <c r="B12" s="21" t="s">
        <v>6</v>
      </c>
      <c r="C12" s="20" t="s">
        <v>34</v>
      </c>
      <c r="X12" s="1" t="s">
        <v>0</v>
      </c>
      <c r="Y12" s="1" t="s">
        <v>1</v>
      </c>
      <c r="Z12" s="1" t="s">
        <v>0</v>
      </c>
      <c r="AA12" s="1" t="s">
        <v>0</v>
      </c>
      <c r="AB12" s="1" t="s">
        <v>2</v>
      </c>
      <c r="AC12" s="1" t="s">
        <v>1</v>
      </c>
      <c r="AD12" s="1" t="s">
        <v>0</v>
      </c>
      <c r="AE12" s="1" t="s">
        <v>1</v>
      </c>
      <c r="AF12" s="1" t="s">
        <v>2</v>
      </c>
      <c r="AG12" s="1" t="s">
        <v>0</v>
      </c>
      <c r="BI12" s="1" t="s">
        <v>0</v>
      </c>
    </row>
    <row r="13" spans="1:82" ht="18.75" customHeight="1" x14ac:dyDescent="0.3">
      <c r="A13" s="20"/>
      <c r="B13" s="21"/>
      <c r="C13" s="20"/>
      <c r="E13" s="1">
        <f>AK13+AZ13+BO13+CD13</f>
        <v>520</v>
      </c>
      <c r="F13" s="1">
        <f>E13-O13+Q13+R13+S13+T13+U13+V13</f>
        <v>570</v>
      </c>
      <c r="H13" s="1">
        <f>AI13+AX13+BM13+CB13</f>
        <v>11</v>
      </c>
      <c r="I13" s="1">
        <f>AJ13+AY13+BN13+CC13</f>
        <v>0</v>
      </c>
      <c r="K13" s="9">
        <v>0.41666666666666669</v>
      </c>
      <c r="L13" s="9">
        <v>0.49513888888888891</v>
      </c>
      <c r="M13" s="1">
        <f>ROUNDUP((L13-K13)*1440,0)</f>
        <v>113</v>
      </c>
      <c r="O13" s="1">
        <f>IF(M13&lt;=120,0,(M13-120)*10)</f>
        <v>0</v>
      </c>
      <c r="Q13" s="1">
        <f>IF(AND(AI13&gt;0,AX13&gt;0,BM13&gt;0,CB13&gt;0),30,0)</f>
        <v>0</v>
      </c>
      <c r="R13" s="1">
        <f>IF(AI13=10,50,0)</f>
        <v>50</v>
      </c>
      <c r="S13" s="1">
        <f>IF(AX13=10,50,0)</f>
        <v>0</v>
      </c>
      <c r="T13" s="1">
        <f>IF(BM13=10,50,0)</f>
        <v>0</v>
      </c>
      <c r="U13" s="1">
        <f>IF(CB13=10,50,0)</f>
        <v>0</v>
      </c>
      <c r="V13" s="1">
        <f>IF(AND(AG13=90,AV13=90,BK13=90,BZ13=90),40,0)</f>
        <v>0</v>
      </c>
      <c r="X13" s="1">
        <f>IF(NOT(ISBLANK(X12)),IF(X12=X$3,X$4,-X$4/2),"")</f>
        <v>10</v>
      </c>
      <c r="Y13" s="1">
        <f t="shared" ref="Y13:AG51" si="16">IF(NOT(ISBLANK(Y12)),IF(Y12=Y$3,Y$4,-Y$4/2),"")</f>
        <v>20</v>
      </c>
      <c r="Z13" s="1">
        <f t="shared" si="16"/>
        <v>30</v>
      </c>
      <c r="AA13" s="1">
        <f t="shared" si="16"/>
        <v>30</v>
      </c>
      <c r="AB13" s="1">
        <f t="shared" ref="AB13:AG13" si="17">IF(NOT(ISBLANK(AB12)),IF(AB12=AB$3,AB$4,-AB$4/2),"")</f>
        <v>40</v>
      </c>
      <c r="AC13" s="1">
        <f t="shared" si="17"/>
        <v>50</v>
      </c>
      <c r="AD13" s="1">
        <f t="shared" si="17"/>
        <v>50</v>
      </c>
      <c r="AE13" s="1">
        <f t="shared" si="17"/>
        <v>60</v>
      </c>
      <c r="AF13" s="1">
        <f t="shared" si="17"/>
        <v>70</v>
      </c>
      <c r="AG13" s="1">
        <f t="shared" si="17"/>
        <v>90</v>
      </c>
      <c r="AI13" s="1">
        <f>COUNTIF(X13:AG13,"&gt;0")</f>
        <v>10</v>
      </c>
      <c r="AJ13" s="1">
        <f>COUNTIF(X13:AG13,"&lt;0")</f>
        <v>0</v>
      </c>
      <c r="AK13" s="1">
        <f>SUM(X13:AG13)</f>
        <v>450</v>
      </c>
      <c r="AM13" s="1" t="str">
        <f>IF(NOT(ISBLANK(AM12)),IF(AM12=AM$3,AM$4,-AM$4/2),"")</f>
        <v/>
      </c>
      <c r="AN13" s="1" t="str">
        <f t="shared" ref="AN13:AV51" si="18">IF(NOT(ISBLANK(AN12)),IF(AN12=AN$3,AN$4,-AN$4/2),"")</f>
        <v/>
      </c>
      <c r="AO13" s="1" t="str">
        <f t="shared" si="18"/>
        <v/>
      </c>
      <c r="AP13" s="1" t="str">
        <f t="shared" si="18"/>
        <v/>
      </c>
      <c r="AQ13" s="1" t="str">
        <f t="shared" ref="AQ13:AV13" si="19">IF(NOT(ISBLANK(AQ12)),IF(AQ12=AQ$3,AQ$4,-AQ$4/2),"")</f>
        <v/>
      </c>
      <c r="AR13" s="1" t="str">
        <f t="shared" si="19"/>
        <v/>
      </c>
      <c r="AS13" s="1" t="str">
        <f t="shared" si="19"/>
        <v/>
      </c>
      <c r="AT13" s="1" t="str">
        <f t="shared" si="19"/>
        <v/>
      </c>
      <c r="AU13" s="1" t="str">
        <f t="shared" si="19"/>
        <v/>
      </c>
      <c r="AV13" s="1" t="str">
        <f t="shared" si="19"/>
        <v/>
      </c>
      <c r="AX13" s="1">
        <f>COUNTIF(AM13:AV13,"&gt;0")</f>
        <v>0</v>
      </c>
      <c r="AY13" s="1">
        <f>COUNTIF(AM13:AV13,"&lt;0")</f>
        <v>0</v>
      </c>
      <c r="AZ13" s="1">
        <f>SUM(AM13:AV13)</f>
        <v>0</v>
      </c>
      <c r="BB13" s="1" t="str">
        <f>IF(NOT(ISBLANK(BB12)),IF(BB12=BB$3,BB$4,-BB$4/2),"")</f>
        <v/>
      </c>
      <c r="BC13" s="1" t="str">
        <f t="shared" ref="BC13:BK51" si="20">IF(NOT(ISBLANK(BC12)),IF(BC12=BC$3,BC$4,-BC$4/2),"")</f>
        <v/>
      </c>
      <c r="BD13" s="1" t="str">
        <f t="shared" si="20"/>
        <v/>
      </c>
      <c r="BE13" s="1" t="str">
        <f t="shared" si="20"/>
        <v/>
      </c>
      <c r="BF13" s="1" t="str">
        <f t="shared" ref="BF13:BK13" si="21">IF(NOT(ISBLANK(BF12)),IF(BF12=BF$3,BF$4,-BF$4/2),"")</f>
        <v/>
      </c>
      <c r="BG13" s="1" t="str">
        <f t="shared" si="21"/>
        <v/>
      </c>
      <c r="BH13" s="1" t="str">
        <f t="shared" si="21"/>
        <v/>
      </c>
      <c r="BI13" s="1">
        <f t="shared" si="21"/>
        <v>70</v>
      </c>
      <c r="BJ13" s="1" t="str">
        <f t="shared" si="21"/>
        <v/>
      </c>
      <c r="BK13" s="1" t="str">
        <f t="shared" si="21"/>
        <v/>
      </c>
      <c r="BM13" s="1">
        <f>COUNTIF(BB13:BK13,"&gt;0")</f>
        <v>1</v>
      </c>
      <c r="BN13" s="1">
        <f>COUNTIF(BB13:BK13,"&lt;0")</f>
        <v>0</v>
      </c>
      <c r="BO13" s="1">
        <f>SUM(BB13:BK13)</f>
        <v>70</v>
      </c>
      <c r="BQ13" s="1" t="str">
        <f>IF(NOT(ISBLANK(BQ12)),IF(BQ12=BQ$3,BQ$4,-BQ$4/2),"")</f>
        <v/>
      </c>
      <c r="BR13" s="1" t="str">
        <f t="shared" ref="BR13:BZ51" si="22">IF(NOT(ISBLANK(BR12)),IF(BR12=BR$3,BR$4,-BR$4/2),"")</f>
        <v/>
      </c>
      <c r="BS13" s="1" t="str">
        <f t="shared" si="22"/>
        <v/>
      </c>
      <c r="BT13" s="1" t="str">
        <f t="shared" si="22"/>
        <v/>
      </c>
      <c r="BU13" s="1" t="str">
        <f t="shared" ref="BU13:BZ13" si="23">IF(NOT(ISBLANK(BU12)),IF(BU12=BU$3,BU$4,-BU$4/2),"")</f>
        <v/>
      </c>
      <c r="BV13" s="1" t="str">
        <f t="shared" si="23"/>
        <v/>
      </c>
      <c r="BW13" s="1" t="str">
        <f t="shared" si="23"/>
        <v/>
      </c>
      <c r="BX13" s="1" t="str">
        <f t="shared" si="23"/>
        <v/>
      </c>
      <c r="BY13" s="1" t="str">
        <f t="shared" si="23"/>
        <v/>
      </c>
      <c r="BZ13" s="1" t="str">
        <f t="shared" si="23"/>
        <v/>
      </c>
      <c r="CB13" s="1">
        <f>COUNTIF(BQ13:BZ13,"&gt;0")</f>
        <v>0</v>
      </c>
      <c r="CC13" s="1">
        <f>COUNTIF(BQ13:BZ13,"&lt;0")</f>
        <v>0</v>
      </c>
      <c r="CD13" s="1">
        <f>SUM(BQ13:BZ13)</f>
        <v>0</v>
      </c>
    </row>
    <row r="14" spans="1:82" x14ac:dyDescent="0.3">
      <c r="A14" s="20">
        <v>741</v>
      </c>
      <c r="B14" s="21" t="s">
        <v>7</v>
      </c>
      <c r="C14" s="20" t="s">
        <v>34</v>
      </c>
      <c r="X14" s="1" t="s">
        <v>0</v>
      </c>
      <c r="Y14" s="1" t="s">
        <v>1</v>
      </c>
      <c r="Z14" s="1" t="s">
        <v>0</v>
      </c>
      <c r="AA14" s="1" t="s">
        <v>0</v>
      </c>
      <c r="AB14" s="1" t="s">
        <v>2</v>
      </c>
      <c r="AC14" s="1" t="s">
        <v>1</v>
      </c>
      <c r="AD14" s="1" t="s">
        <v>0</v>
      </c>
      <c r="AE14" s="1" t="s">
        <v>1</v>
      </c>
      <c r="AF14" s="1" t="s">
        <v>2</v>
      </c>
      <c r="AG14" s="1" t="s">
        <v>0</v>
      </c>
      <c r="AM14" s="1" t="s">
        <v>0</v>
      </c>
      <c r="AO14" s="1" t="s">
        <v>1</v>
      </c>
      <c r="AQ14" s="1" t="s">
        <v>26</v>
      </c>
      <c r="AS14" s="1" t="s">
        <v>0</v>
      </c>
      <c r="AT14" s="1" t="s">
        <v>2</v>
      </c>
      <c r="AV14" s="1" t="s">
        <v>26</v>
      </c>
      <c r="BB14" s="1" t="s">
        <v>26</v>
      </c>
      <c r="BC14" s="1" t="s">
        <v>1</v>
      </c>
      <c r="BD14" s="1" t="s">
        <v>1</v>
      </c>
      <c r="BE14" s="1" t="s">
        <v>26</v>
      </c>
      <c r="BF14" s="1" t="s">
        <v>0</v>
      </c>
      <c r="BH14" s="1" t="s">
        <v>1</v>
      </c>
      <c r="BI14" s="1" t="s">
        <v>0</v>
      </c>
      <c r="BJ14" s="1" t="s">
        <v>2</v>
      </c>
      <c r="BK14" s="1" t="s">
        <v>0</v>
      </c>
      <c r="BS14" s="1" t="s">
        <v>0</v>
      </c>
      <c r="BT14" s="1" t="s">
        <v>26</v>
      </c>
      <c r="BV14" s="1" t="s">
        <v>0</v>
      </c>
      <c r="BY14" s="1" t="s">
        <v>2</v>
      </c>
      <c r="BZ14" s="1" t="s">
        <v>1</v>
      </c>
    </row>
    <row r="15" spans="1:82" ht="18.75" customHeight="1" x14ac:dyDescent="0.3">
      <c r="A15" s="20"/>
      <c r="B15" s="21"/>
      <c r="C15" s="20"/>
      <c r="E15" s="1">
        <f>AK15+AZ15+BO15+CD15</f>
        <v>1530</v>
      </c>
      <c r="F15" s="1">
        <f>E15-O15+Q15+R15+S15+T15+U15+V15</f>
        <v>1650</v>
      </c>
      <c r="H15" s="1">
        <f>AI15+AX15+BM15+CB15</f>
        <v>30</v>
      </c>
      <c r="I15" s="1">
        <f>AJ15+AY15+BN15+CC15</f>
        <v>0</v>
      </c>
      <c r="K15" s="9">
        <v>0.41666666666666669</v>
      </c>
      <c r="L15" s="9">
        <v>0.49929398148148146</v>
      </c>
      <c r="M15" s="1">
        <f>ROUNDUP((L15-K15)*1440,0)</f>
        <v>119</v>
      </c>
      <c r="O15" s="1">
        <f>IF(M15&lt;=120,0,(M15-120)*10)</f>
        <v>0</v>
      </c>
      <c r="Q15" s="1">
        <f>IF(AND(AI15&gt;0,AX15&gt;0,BM15&gt;0,CB15&gt;0),30,0)</f>
        <v>30</v>
      </c>
      <c r="R15" s="1">
        <f>IF(AI15=10,50,0)</f>
        <v>50</v>
      </c>
      <c r="S15" s="1">
        <f>IF(AX15=10,50,0)</f>
        <v>0</v>
      </c>
      <c r="T15" s="1">
        <f>IF(BM15=10,50,0)</f>
        <v>0</v>
      </c>
      <c r="U15" s="1">
        <f>IF(CB15=10,50,0)</f>
        <v>0</v>
      </c>
      <c r="V15" s="1">
        <f>IF(AND(AG15=90,AV15=90,BK15=90,BZ15=90),40,0)</f>
        <v>40</v>
      </c>
      <c r="X15" s="1">
        <f>IF(NOT(ISBLANK(X14)),IF(X14=X$3,X$4,-X$4/2),"")</f>
        <v>10</v>
      </c>
      <c r="Y15" s="1">
        <f t="shared" si="16"/>
        <v>20</v>
      </c>
      <c r="Z15" s="1">
        <f t="shared" si="16"/>
        <v>30</v>
      </c>
      <c r="AA15" s="1">
        <f t="shared" si="16"/>
        <v>30</v>
      </c>
      <c r="AB15" s="1">
        <f t="shared" si="16"/>
        <v>40</v>
      </c>
      <c r="AC15" s="1">
        <f t="shared" si="16"/>
        <v>50</v>
      </c>
      <c r="AD15" s="1">
        <f t="shared" si="16"/>
        <v>50</v>
      </c>
      <c r="AE15" s="1">
        <f t="shared" si="16"/>
        <v>60</v>
      </c>
      <c r="AF15" s="1">
        <f t="shared" si="16"/>
        <v>70</v>
      </c>
      <c r="AG15" s="1">
        <f t="shared" si="16"/>
        <v>90</v>
      </c>
      <c r="AI15" s="1">
        <f>COUNTIF(X15:AG15,"&gt;0")</f>
        <v>10</v>
      </c>
      <c r="AJ15" s="1">
        <f>COUNTIF(X15:AG15,"&lt;0")</f>
        <v>0</v>
      </c>
      <c r="AK15" s="1">
        <f>SUM(X15:AG15)</f>
        <v>450</v>
      </c>
      <c r="AM15" s="1">
        <f>IF(NOT(ISBLANK(AM14)),IF(AM14=AM$3,AM$4,-AM$4/2),"")</f>
        <v>20</v>
      </c>
      <c r="AN15" s="1" t="str">
        <f t="shared" si="18"/>
        <v/>
      </c>
      <c r="AO15" s="1">
        <f t="shared" si="18"/>
        <v>40</v>
      </c>
      <c r="AP15" s="1" t="str">
        <f t="shared" si="18"/>
        <v/>
      </c>
      <c r="AQ15" s="1">
        <f t="shared" si="18"/>
        <v>50</v>
      </c>
      <c r="AR15" s="1" t="str">
        <f t="shared" si="18"/>
        <v/>
      </c>
      <c r="AS15" s="1">
        <f t="shared" si="18"/>
        <v>60</v>
      </c>
      <c r="AT15" s="1">
        <f t="shared" si="18"/>
        <v>70</v>
      </c>
      <c r="AU15" s="1" t="str">
        <f t="shared" si="18"/>
        <v/>
      </c>
      <c r="AV15" s="1">
        <f t="shared" si="18"/>
        <v>90</v>
      </c>
      <c r="AX15" s="1">
        <f>COUNTIF(AM15:AV15,"&gt;0")</f>
        <v>6</v>
      </c>
      <c r="AY15" s="1">
        <f>COUNTIF(AM15:AV15,"&lt;0")</f>
        <v>0</v>
      </c>
      <c r="AZ15" s="1">
        <f>SUM(AM15:AV15)</f>
        <v>330</v>
      </c>
      <c r="BB15" s="1">
        <f>IF(NOT(ISBLANK(BB14)),IF(BB14=BB$3,BB$4,-BB$4/2),"")</f>
        <v>20</v>
      </c>
      <c r="BC15" s="1">
        <f t="shared" si="20"/>
        <v>30</v>
      </c>
      <c r="BD15" s="1">
        <f t="shared" si="20"/>
        <v>40</v>
      </c>
      <c r="BE15" s="1">
        <f t="shared" si="20"/>
        <v>40</v>
      </c>
      <c r="BF15" s="1">
        <f t="shared" si="20"/>
        <v>50</v>
      </c>
      <c r="BG15" s="1" t="str">
        <f t="shared" si="20"/>
        <v/>
      </c>
      <c r="BH15" s="1">
        <f t="shared" si="20"/>
        <v>60</v>
      </c>
      <c r="BI15" s="1">
        <f t="shared" si="20"/>
        <v>70</v>
      </c>
      <c r="BJ15" s="1">
        <f t="shared" si="20"/>
        <v>80</v>
      </c>
      <c r="BK15" s="1">
        <f t="shared" si="20"/>
        <v>90</v>
      </c>
      <c r="BM15" s="1">
        <f>COUNTIF(BB15:BK15,"&gt;0")</f>
        <v>9</v>
      </c>
      <c r="BN15" s="1">
        <f>COUNTIF(BB15:BK15,"&lt;0")</f>
        <v>0</v>
      </c>
      <c r="BO15" s="1">
        <f>SUM(BB15:BK15)</f>
        <v>480</v>
      </c>
      <c r="BQ15" s="1" t="str">
        <f>IF(NOT(ISBLANK(BQ14)),IF(BQ14=BQ$3,BQ$4,-BQ$4/2),"")</f>
        <v/>
      </c>
      <c r="BR15" s="1" t="str">
        <f t="shared" si="22"/>
        <v/>
      </c>
      <c r="BS15" s="1">
        <f t="shared" si="22"/>
        <v>30</v>
      </c>
      <c r="BT15" s="1">
        <f t="shared" si="22"/>
        <v>30</v>
      </c>
      <c r="BU15" s="1" t="str">
        <f t="shared" si="22"/>
        <v/>
      </c>
      <c r="BV15" s="1">
        <f t="shared" si="22"/>
        <v>50</v>
      </c>
      <c r="BW15" s="1" t="str">
        <f t="shared" si="22"/>
        <v/>
      </c>
      <c r="BX15" s="1" t="str">
        <f t="shared" si="22"/>
        <v/>
      </c>
      <c r="BY15" s="1">
        <f t="shared" si="22"/>
        <v>70</v>
      </c>
      <c r="BZ15" s="1">
        <f t="shared" si="22"/>
        <v>90</v>
      </c>
      <c r="CB15" s="1">
        <f>COUNTIF(BQ15:BZ15,"&gt;0")</f>
        <v>5</v>
      </c>
      <c r="CC15" s="1">
        <f>COUNTIF(BQ15:BZ15,"&lt;0")</f>
        <v>0</v>
      </c>
      <c r="CD15" s="1">
        <f>SUM(BQ15:BZ15)</f>
        <v>270</v>
      </c>
    </row>
    <row r="16" spans="1:82" x14ac:dyDescent="0.3">
      <c r="A16" s="20">
        <v>742</v>
      </c>
      <c r="B16" s="21" t="s">
        <v>8</v>
      </c>
      <c r="C16" s="20" t="s">
        <v>34</v>
      </c>
      <c r="Z16" s="1" t="s">
        <v>0</v>
      </c>
      <c r="AO16" s="1" t="s">
        <v>1</v>
      </c>
      <c r="BG16" s="1" t="s">
        <v>0</v>
      </c>
      <c r="BQ16" s="1" t="s">
        <v>1</v>
      </c>
      <c r="BR16" s="1" t="s">
        <v>1</v>
      </c>
      <c r="BS16" s="1" t="s">
        <v>0</v>
      </c>
      <c r="BT16" s="1" t="s">
        <v>51</v>
      </c>
      <c r="BU16" s="1" t="s">
        <v>2</v>
      </c>
      <c r="BV16" s="1" t="s">
        <v>51</v>
      </c>
      <c r="BW16" s="1" t="s">
        <v>0</v>
      </c>
      <c r="BX16" s="1" t="s">
        <v>0</v>
      </c>
      <c r="BY16" s="1" t="s">
        <v>2</v>
      </c>
      <c r="BZ16" s="1" t="s">
        <v>1</v>
      </c>
    </row>
    <row r="17" spans="1:82" ht="18.75" customHeight="1" x14ac:dyDescent="0.3">
      <c r="A17" s="20"/>
      <c r="B17" s="21"/>
      <c r="C17" s="20"/>
      <c r="E17" s="1">
        <f>AK17+AZ17+BO17+CD17</f>
        <v>580</v>
      </c>
      <c r="F17" s="1">
        <f>E17-O17+Q17+R17+S17+T17+U17+V17</f>
        <v>660</v>
      </c>
      <c r="H17" s="1">
        <f>AI17+AX17+BM17+CB17</f>
        <v>13</v>
      </c>
      <c r="I17" s="1">
        <f>AJ17+AY17+BN17+CC17</f>
        <v>0</v>
      </c>
      <c r="K17" s="9">
        <v>0.41666666666666669</v>
      </c>
      <c r="L17" s="9">
        <v>0.49968750000000001</v>
      </c>
      <c r="M17" s="1">
        <f>ROUNDUP((L17-K17)*1440,0)</f>
        <v>120</v>
      </c>
      <c r="O17" s="1">
        <f>IF(M17&lt;=120,0,(M17-120)*10)</f>
        <v>0</v>
      </c>
      <c r="Q17" s="1">
        <f>IF(AND(AI17&gt;0,AX17&gt;0,BM17&gt;0,CB17&gt;0),30,0)</f>
        <v>30</v>
      </c>
      <c r="R17" s="1">
        <f>IF(AI17=10,50,0)</f>
        <v>0</v>
      </c>
      <c r="S17" s="1">
        <f>IF(AX17=10,50,0)</f>
        <v>0</v>
      </c>
      <c r="T17" s="1">
        <f>IF(BM17=10,50,0)</f>
        <v>0</v>
      </c>
      <c r="U17" s="1">
        <f>IF(CB17=10,50,0)</f>
        <v>50</v>
      </c>
      <c r="V17" s="1">
        <f>IF(AND(AG17=90,AV17=90,BK17=90,BZ17=90),40,0)</f>
        <v>0</v>
      </c>
      <c r="X17" s="1" t="str">
        <f>IF(NOT(ISBLANK(X16)),IF(X16=X$3,X$4,-X$4/2),"")</f>
        <v/>
      </c>
      <c r="Y17" s="1" t="str">
        <f t="shared" si="16"/>
        <v/>
      </c>
      <c r="Z17" s="1">
        <f t="shared" si="16"/>
        <v>30</v>
      </c>
      <c r="AA17" s="1" t="str">
        <f t="shared" si="16"/>
        <v/>
      </c>
      <c r="AB17" s="1" t="str">
        <f t="shared" si="16"/>
        <v/>
      </c>
      <c r="AC17" s="1" t="str">
        <f t="shared" si="16"/>
        <v/>
      </c>
      <c r="AD17" s="1" t="str">
        <f t="shared" si="16"/>
        <v/>
      </c>
      <c r="AE17" s="1" t="str">
        <f t="shared" si="16"/>
        <v/>
      </c>
      <c r="AF17" s="1" t="str">
        <f t="shared" si="16"/>
        <v/>
      </c>
      <c r="AG17" s="1" t="str">
        <f t="shared" si="16"/>
        <v/>
      </c>
      <c r="AI17" s="1">
        <f>COUNTIF(X17:AG17,"&gt;0")</f>
        <v>1</v>
      </c>
      <c r="AJ17" s="1">
        <f>COUNTIF(X17:AG17,"&lt;0")</f>
        <v>0</v>
      </c>
      <c r="AK17" s="1">
        <f>SUM(X17:AG17)</f>
        <v>30</v>
      </c>
      <c r="AM17" s="1" t="str">
        <f>IF(NOT(ISBLANK(AM16)),IF(AM16=AM$3,AM$4,-AM$4/2),"")</f>
        <v/>
      </c>
      <c r="AN17" s="1" t="str">
        <f t="shared" si="18"/>
        <v/>
      </c>
      <c r="AO17" s="1">
        <f t="shared" si="18"/>
        <v>40</v>
      </c>
      <c r="AP17" s="1" t="str">
        <f t="shared" si="18"/>
        <v/>
      </c>
      <c r="AQ17" s="1" t="str">
        <f t="shared" si="18"/>
        <v/>
      </c>
      <c r="AR17" s="1" t="str">
        <f t="shared" si="18"/>
        <v/>
      </c>
      <c r="AS17" s="1" t="str">
        <f t="shared" si="18"/>
        <v/>
      </c>
      <c r="AT17" s="1" t="str">
        <f t="shared" si="18"/>
        <v/>
      </c>
      <c r="AU17" s="1" t="str">
        <f t="shared" si="18"/>
        <v/>
      </c>
      <c r="AV17" s="1" t="str">
        <f t="shared" si="18"/>
        <v/>
      </c>
      <c r="AX17" s="1">
        <f>COUNTIF(AM17:AV17,"&gt;0")</f>
        <v>1</v>
      </c>
      <c r="AY17" s="1">
        <f>COUNTIF(AM17:AV17,"&lt;0")</f>
        <v>0</v>
      </c>
      <c r="AZ17" s="1">
        <f>SUM(AM17:AV17)</f>
        <v>40</v>
      </c>
      <c r="BB17" s="1" t="str">
        <f>IF(NOT(ISBLANK(BB16)),IF(BB16=BB$3,BB$4,-BB$4/2),"")</f>
        <v/>
      </c>
      <c r="BC17" s="1" t="str">
        <f t="shared" si="20"/>
        <v/>
      </c>
      <c r="BD17" s="1" t="str">
        <f t="shared" si="20"/>
        <v/>
      </c>
      <c r="BE17" s="1" t="str">
        <f t="shared" si="20"/>
        <v/>
      </c>
      <c r="BF17" s="1" t="str">
        <f t="shared" si="20"/>
        <v/>
      </c>
      <c r="BG17" s="1">
        <f t="shared" si="20"/>
        <v>60</v>
      </c>
      <c r="BH17" s="1" t="str">
        <f t="shared" si="20"/>
        <v/>
      </c>
      <c r="BI17" s="1" t="str">
        <f t="shared" si="20"/>
        <v/>
      </c>
      <c r="BJ17" s="1" t="str">
        <f t="shared" si="20"/>
        <v/>
      </c>
      <c r="BK17" s="1" t="str">
        <f t="shared" si="20"/>
        <v/>
      </c>
      <c r="BM17" s="1">
        <f>COUNTIF(BB17:BK17,"&gt;0")</f>
        <v>1</v>
      </c>
      <c r="BN17" s="1">
        <f>COUNTIF(BB17:BK17,"&lt;0")</f>
        <v>0</v>
      </c>
      <c r="BO17" s="1">
        <f>SUM(BB17:BK17)</f>
        <v>60</v>
      </c>
      <c r="BQ17" s="1">
        <f>IF(NOT(ISBLANK(BQ16)),IF(BQ16=BQ$3,BQ$4,-BQ$4/2),"")</f>
        <v>10</v>
      </c>
      <c r="BR17" s="1">
        <f t="shared" si="22"/>
        <v>20</v>
      </c>
      <c r="BS17" s="1">
        <f t="shared" si="22"/>
        <v>30</v>
      </c>
      <c r="BT17" s="1">
        <v>30</v>
      </c>
      <c r="BU17" s="1">
        <f t="shared" si="22"/>
        <v>40</v>
      </c>
      <c r="BV17" s="1">
        <v>50</v>
      </c>
      <c r="BW17" s="1">
        <f t="shared" si="22"/>
        <v>50</v>
      </c>
      <c r="BX17" s="1">
        <f t="shared" si="22"/>
        <v>60</v>
      </c>
      <c r="BY17" s="1">
        <f t="shared" si="22"/>
        <v>70</v>
      </c>
      <c r="BZ17" s="1">
        <f t="shared" si="22"/>
        <v>90</v>
      </c>
      <c r="CB17" s="1">
        <f>COUNTIF(BQ17:BZ17,"&gt;0")</f>
        <v>10</v>
      </c>
      <c r="CC17" s="1">
        <f>COUNTIF(BQ17:BZ17,"&lt;0")</f>
        <v>0</v>
      </c>
      <c r="CD17" s="1">
        <f>SUM(BQ17:BZ17)</f>
        <v>450</v>
      </c>
    </row>
    <row r="18" spans="1:82" x14ac:dyDescent="0.3">
      <c r="A18" s="20">
        <v>743</v>
      </c>
      <c r="B18" s="21" t="s">
        <v>9</v>
      </c>
      <c r="C18" s="20" t="s">
        <v>34</v>
      </c>
      <c r="AM18" s="1" t="s">
        <v>0</v>
      </c>
      <c r="AN18" s="1" t="s">
        <v>0</v>
      </c>
      <c r="AO18" s="1" t="s">
        <v>1</v>
      </c>
      <c r="AP18" s="1" t="s">
        <v>0</v>
      </c>
      <c r="AQ18" s="1" t="s">
        <v>26</v>
      </c>
      <c r="AR18" s="1" t="s">
        <v>1</v>
      </c>
      <c r="AS18" s="1" t="s">
        <v>0</v>
      </c>
      <c r="AT18" s="1" t="s">
        <v>2</v>
      </c>
      <c r="AU18" s="1" t="s">
        <v>1</v>
      </c>
      <c r="AV18" s="1" t="s">
        <v>26</v>
      </c>
      <c r="BD18" s="1" t="s">
        <v>1</v>
      </c>
      <c r="BF18" s="1" t="s">
        <v>0</v>
      </c>
      <c r="BH18" s="1" t="s">
        <v>26</v>
      </c>
      <c r="BJ18" s="1" t="s">
        <v>2</v>
      </c>
      <c r="BK18" s="1" t="s">
        <v>0</v>
      </c>
      <c r="BQ18" s="1" t="s">
        <v>1</v>
      </c>
      <c r="BT18" s="1" t="s">
        <v>26</v>
      </c>
      <c r="BU18" s="1" t="s">
        <v>2</v>
      </c>
      <c r="BV18" s="1" t="s">
        <v>0</v>
      </c>
      <c r="BW18" s="1" t="s">
        <v>0</v>
      </c>
      <c r="BY18" s="1" t="s">
        <v>2</v>
      </c>
      <c r="BZ18" s="1" t="s">
        <v>1</v>
      </c>
    </row>
    <row r="19" spans="1:82" ht="18.75" customHeight="1" x14ac:dyDescent="0.3">
      <c r="A19" s="20"/>
      <c r="B19" s="21"/>
      <c r="C19" s="20"/>
      <c r="E19" s="1">
        <f>AK19+AZ19+BO19+CD19</f>
        <v>1110</v>
      </c>
      <c r="F19" s="1">
        <f>E19-O19+Q19+R19+S19+T19+U19+V19</f>
        <v>1160</v>
      </c>
      <c r="H19" s="1">
        <f>AI19+AX19+BM19+CB19</f>
        <v>21</v>
      </c>
      <c r="I19" s="1">
        <f>AJ19+AY19+BN19+CC19</f>
        <v>1</v>
      </c>
      <c r="K19" s="9">
        <v>0.41666666666666669</v>
      </c>
      <c r="L19" s="9">
        <v>0.49833333333333335</v>
      </c>
      <c r="M19" s="1">
        <f>ROUNDUP((L19-K19)*1440,0)</f>
        <v>118</v>
      </c>
      <c r="O19" s="1">
        <f>IF(M19&lt;=120,0,(M19-120)*10)</f>
        <v>0</v>
      </c>
      <c r="Q19" s="1">
        <f>IF(AND(AI19&gt;0,AX19&gt;0,BM19&gt;0,CB19&gt;0),30,0)</f>
        <v>0</v>
      </c>
      <c r="R19" s="1">
        <f>IF(AI19=10,50,0)</f>
        <v>0</v>
      </c>
      <c r="S19" s="1">
        <f>IF(AX19=10,50,0)</f>
        <v>50</v>
      </c>
      <c r="T19" s="1">
        <f>IF(BM19=10,50,0)</f>
        <v>0</v>
      </c>
      <c r="U19" s="1">
        <f>IF(CB19=10,50,0)</f>
        <v>0</v>
      </c>
      <c r="V19" s="1">
        <f>IF(AND(AG19=90,AV19=90,BK19=90,BZ19=90),40,0)</f>
        <v>0</v>
      </c>
      <c r="X19" s="1" t="str">
        <f>IF(NOT(ISBLANK(X18)),IF(X18=X$3,X$4,-X$4/2),"")</f>
        <v/>
      </c>
      <c r="Y19" s="1" t="str">
        <f t="shared" si="16"/>
        <v/>
      </c>
      <c r="Z19" s="1" t="str">
        <f t="shared" si="16"/>
        <v/>
      </c>
      <c r="AA19" s="1" t="str">
        <f t="shared" si="16"/>
        <v/>
      </c>
      <c r="AB19" s="1" t="str">
        <f t="shared" si="16"/>
        <v/>
      </c>
      <c r="AC19" s="1" t="str">
        <f t="shared" si="16"/>
        <v/>
      </c>
      <c r="AD19" s="1" t="str">
        <f t="shared" si="16"/>
        <v/>
      </c>
      <c r="AE19" s="1" t="str">
        <f t="shared" si="16"/>
        <v/>
      </c>
      <c r="AF19" s="1" t="str">
        <f t="shared" si="16"/>
        <v/>
      </c>
      <c r="AG19" s="1" t="str">
        <f t="shared" si="16"/>
        <v/>
      </c>
      <c r="AI19" s="1">
        <f>COUNTIF(X19:AG19,"&gt;0")</f>
        <v>0</v>
      </c>
      <c r="AJ19" s="1">
        <f>COUNTIF(X19:AG19,"&lt;0")</f>
        <v>0</v>
      </c>
      <c r="AK19" s="1">
        <f>SUM(X19:AG19)</f>
        <v>0</v>
      </c>
      <c r="AM19" s="1">
        <f>IF(NOT(ISBLANK(AM18)),IF(AM18=AM$3,AM$4,-AM$4/2),"")</f>
        <v>20</v>
      </c>
      <c r="AN19" s="1">
        <f t="shared" si="18"/>
        <v>30</v>
      </c>
      <c r="AO19" s="1">
        <f t="shared" si="18"/>
        <v>40</v>
      </c>
      <c r="AP19" s="1">
        <f t="shared" si="18"/>
        <v>40</v>
      </c>
      <c r="AQ19" s="1">
        <f t="shared" si="18"/>
        <v>50</v>
      </c>
      <c r="AR19" s="1">
        <f t="shared" si="18"/>
        <v>60</v>
      </c>
      <c r="AS19" s="1">
        <f t="shared" si="18"/>
        <v>60</v>
      </c>
      <c r="AT19" s="1">
        <f t="shared" si="18"/>
        <v>70</v>
      </c>
      <c r="AU19" s="1">
        <f t="shared" si="18"/>
        <v>80</v>
      </c>
      <c r="AV19" s="1">
        <f t="shared" si="18"/>
        <v>90</v>
      </c>
      <c r="AX19" s="1">
        <f>COUNTIF(AM19:AV19,"&gt;0")</f>
        <v>10</v>
      </c>
      <c r="AY19" s="1">
        <f>COUNTIF(AM19:AV19,"&lt;0")</f>
        <v>0</v>
      </c>
      <c r="AZ19" s="1">
        <f>SUM(AM19:AV19)</f>
        <v>540</v>
      </c>
      <c r="BB19" s="1" t="str">
        <f>IF(NOT(ISBLANK(BB18)),IF(BB18=BB$3,BB$4,-BB$4/2),"")</f>
        <v/>
      </c>
      <c r="BC19" s="1" t="str">
        <f t="shared" si="20"/>
        <v/>
      </c>
      <c r="BD19" s="1">
        <f t="shared" si="20"/>
        <v>40</v>
      </c>
      <c r="BE19" s="1" t="str">
        <f t="shared" si="20"/>
        <v/>
      </c>
      <c r="BF19" s="1">
        <f t="shared" si="20"/>
        <v>50</v>
      </c>
      <c r="BG19" s="1" t="str">
        <f t="shared" si="20"/>
        <v/>
      </c>
      <c r="BH19" s="1">
        <f t="shared" si="20"/>
        <v>-30</v>
      </c>
      <c r="BI19" s="1" t="str">
        <f t="shared" si="20"/>
        <v/>
      </c>
      <c r="BJ19" s="1">
        <f t="shared" si="20"/>
        <v>80</v>
      </c>
      <c r="BK19" s="1">
        <f t="shared" si="20"/>
        <v>90</v>
      </c>
      <c r="BM19" s="1">
        <f>COUNTIF(BB19:BK19,"&gt;0")</f>
        <v>4</v>
      </c>
      <c r="BN19" s="1">
        <f>COUNTIF(BB19:BK19,"&lt;0")</f>
        <v>1</v>
      </c>
      <c r="BO19" s="1">
        <f>SUM(BB19:BK19)</f>
        <v>230</v>
      </c>
      <c r="BQ19" s="1">
        <f>IF(NOT(ISBLANK(BQ18)),IF(BQ18=BQ$3,BQ$4,-BQ$4/2),"")</f>
        <v>10</v>
      </c>
      <c r="BR19" s="1" t="str">
        <f t="shared" si="22"/>
        <v/>
      </c>
      <c r="BS19" s="1" t="str">
        <f t="shared" si="22"/>
        <v/>
      </c>
      <c r="BT19" s="1">
        <f t="shared" si="22"/>
        <v>30</v>
      </c>
      <c r="BU19" s="1">
        <f t="shared" si="22"/>
        <v>40</v>
      </c>
      <c r="BV19" s="1">
        <f t="shared" si="22"/>
        <v>50</v>
      </c>
      <c r="BW19" s="1">
        <f t="shared" si="22"/>
        <v>50</v>
      </c>
      <c r="BX19" s="1" t="str">
        <f t="shared" si="22"/>
        <v/>
      </c>
      <c r="BY19" s="1">
        <f t="shared" si="22"/>
        <v>70</v>
      </c>
      <c r="BZ19" s="1">
        <f t="shared" si="22"/>
        <v>90</v>
      </c>
      <c r="CB19" s="1">
        <f>COUNTIF(BQ19:BZ19,"&gt;0")</f>
        <v>7</v>
      </c>
      <c r="CC19" s="1">
        <f>COUNTIF(BQ19:BZ19,"&lt;0")</f>
        <v>0</v>
      </c>
      <c r="CD19" s="1">
        <f>SUM(BQ19:BZ19)</f>
        <v>340</v>
      </c>
    </row>
    <row r="20" spans="1:82" x14ac:dyDescent="0.3">
      <c r="A20" s="20">
        <v>744</v>
      </c>
      <c r="B20" s="21" t="s">
        <v>10</v>
      </c>
      <c r="C20" s="20" t="s">
        <v>34</v>
      </c>
      <c r="X20" s="1" t="s">
        <v>0</v>
      </c>
      <c r="Y20" s="1" t="s">
        <v>1</v>
      </c>
      <c r="Z20" s="1" t="s">
        <v>0</v>
      </c>
      <c r="AA20" s="1" t="s">
        <v>0</v>
      </c>
      <c r="AB20" s="1" t="s">
        <v>2</v>
      </c>
      <c r="AC20" s="1" t="s">
        <v>1</v>
      </c>
      <c r="AD20" s="1" t="s">
        <v>0</v>
      </c>
      <c r="AE20" s="1" t="s">
        <v>1</v>
      </c>
      <c r="AF20" s="1" t="s">
        <v>2</v>
      </c>
      <c r="AG20" s="1" t="s">
        <v>0</v>
      </c>
    </row>
    <row r="21" spans="1:82" ht="18.75" customHeight="1" x14ac:dyDescent="0.3">
      <c r="A21" s="20"/>
      <c r="B21" s="21"/>
      <c r="C21" s="20"/>
      <c r="E21" s="1">
        <f>AK21+AZ21+BO21+CD21</f>
        <v>450</v>
      </c>
      <c r="F21" s="1">
        <f>E21-O21+Q21+R21+S21+T21+U21+V21</f>
        <v>500</v>
      </c>
      <c r="H21" s="1">
        <f>AI21+AX21+BM21+CB21</f>
        <v>10</v>
      </c>
      <c r="I21" s="1">
        <f>AJ21+AY21+BN21+CC21</f>
        <v>0</v>
      </c>
      <c r="K21" s="9">
        <v>0.41666666666666669</v>
      </c>
      <c r="L21" s="9">
        <v>0.49502314814814813</v>
      </c>
      <c r="M21" s="1">
        <f>ROUNDUP((L21-K21)*1440,0)</f>
        <v>113</v>
      </c>
      <c r="O21" s="1">
        <f>IF(M21&lt;=120,0,(M21-120)*10)</f>
        <v>0</v>
      </c>
      <c r="Q21" s="1">
        <f>IF(AND(AI21&gt;0,AX21&gt;0,BM21&gt;0,CB21&gt;0),30,0)</f>
        <v>0</v>
      </c>
      <c r="R21" s="1">
        <f>IF(AI21=10,50,0)</f>
        <v>50</v>
      </c>
      <c r="S21" s="1">
        <f>IF(AX21=10,50,0)</f>
        <v>0</v>
      </c>
      <c r="T21" s="1">
        <f>IF(BM21=10,50,0)</f>
        <v>0</v>
      </c>
      <c r="U21" s="1">
        <f>IF(CB21=10,50,0)</f>
        <v>0</v>
      </c>
      <c r="V21" s="1">
        <f>IF(AND(AG21=90,AV21=90,BK21=90,BZ21=90),40,0)</f>
        <v>0</v>
      </c>
      <c r="X21" s="1">
        <f>IF(NOT(ISBLANK(X20)),IF(X20=X$3,X$4,-X$4/2),"")</f>
        <v>10</v>
      </c>
      <c r="Y21" s="1">
        <f t="shared" si="16"/>
        <v>20</v>
      </c>
      <c r="Z21" s="1">
        <f t="shared" si="16"/>
        <v>30</v>
      </c>
      <c r="AA21" s="1">
        <f t="shared" si="16"/>
        <v>30</v>
      </c>
      <c r="AB21" s="1">
        <f t="shared" si="16"/>
        <v>40</v>
      </c>
      <c r="AC21" s="1">
        <f t="shared" si="16"/>
        <v>50</v>
      </c>
      <c r="AD21" s="1">
        <f t="shared" si="16"/>
        <v>50</v>
      </c>
      <c r="AE21" s="1">
        <f t="shared" si="16"/>
        <v>60</v>
      </c>
      <c r="AF21" s="1">
        <f t="shared" si="16"/>
        <v>70</v>
      </c>
      <c r="AG21" s="1">
        <f t="shared" si="16"/>
        <v>90</v>
      </c>
      <c r="AI21" s="1">
        <f>COUNTIF(X21:AG21,"&gt;0")</f>
        <v>10</v>
      </c>
      <c r="AJ21" s="1">
        <f>COUNTIF(X21:AG21,"&lt;0")</f>
        <v>0</v>
      </c>
      <c r="AK21" s="1">
        <f>SUM(X21:AG21)</f>
        <v>450</v>
      </c>
      <c r="AM21" s="1" t="str">
        <f>IF(NOT(ISBLANK(AM20)),IF(AM20=AM$3,AM$4,-AM$4/2),"")</f>
        <v/>
      </c>
      <c r="AN21" s="1" t="str">
        <f t="shared" si="18"/>
        <v/>
      </c>
      <c r="AO21" s="1" t="str">
        <f t="shared" si="18"/>
        <v/>
      </c>
      <c r="AP21" s="1" t="str">
        <f t="shared" si="18"/>
        <v/>
      </c>
      <c r="AQ21" s="1" t="str">
        <f t="shared" si="18"/>
        <v/>
      </c>
      <c r="AR21" s="1" t="str">
        <f t="shared" si="18"/>
        <v/>
      </c>
      <c r="AS21" s="1" t="str">
        <f t="shared" si="18"/>
        <v/>
      </c>
      <c r="AT21" s="1" t="str">
        <f t="shared" si="18"/>
        <v/>
      </c>
      <c r="AU21" s="1" t="str">
        <f t="shared" si="18"/>
        <v/>
      </c>
      <c r="AV21" s="1" t="str">
        <f t="shared" si="18"/>
        <v/>
      </c>
      <c r="AX21" s="1">
        <f>COUNTIF(AM21:AV21,"&gt;0")</f>
        <v>0</v>
      </c>
      <c r="AY21" s="1">
        <f>COUNTIF(AM21:AV21,"&lt;0")</f>
        <v>0</v>
      </c>
      <c r="AZ21" s="1">
        <f>SUM(AM21:AV21)</f>
        <v>0</v>
      </c>
      <c r="BB21" s="1" t="str">
        <f>IF(NOT(ISBLANK(BB20)),IF(BB20=BB$3,BB$4,-BB$4/2),"")</f>
        <v/>
      </c>
      <c r="BC21" s="1" t="str">
        <f t="shared" si="20"/>
        <v/>
      </c>
      <c r="BD21" s="1" t="str">
        <f t="shared" si="20"/>
        <v/>
      </c>
      <c r="BE21" s="1" t="str">
        <f t="shared" si="20"/>
        <v/>
      </c>
      <c r="BF21" s="1" t="str">
        <f t="shared" si="20"/>
        <v/>
      </c>
      <c r="BG21" s="1" t="str">
        <f t="shared" si="20"/>
        <v/>
      </c>
      <c r="BH21" s="1" t="str">
        <f t="shared" si="20"/>
        <v/>
      </c>
      <c r="BI21" s="1" t="str">
        <f t="shared" si="20"/>
        <v/>
      </c>
      <c r="BJ21" s="1" t="str">
        <f t="shared" si="20"/>
        <v/>
      </c>
      <c r="BK21" s="1" t="str">
        <f t="shared" si="20"/>
        <v/>
      </c>
      <c r="BM21" s="1">
        <f>COUNTIF(BB21:BK21,"&gt;0")</f>
        <v>0</v>
      </c>
      <c r="BN21" s="1">
        <f>COUNTIF(BB21:BK21,"&lt;0")</f>
        <v>0</v>
      </c>
      <c r="BO21" s="1">
        <f>SUM(BB21:BK21)</f>
        <v>0</v>
      </c>
      <c r="BQ21" s="1" t="str">
        <f>IF(NOT(ISBLANK(BQ20)),IF(BQ20=BQ$3,BQ$4,-BQ$4/2),"")</f>
        <v/>
      </c>
      <c r="BR21" s="1" t="str">
        <f t="shared" si="22"/>
        <v/>
      </c>
      <c r="BS21" s="1" t="str">
        <f t="shared" si="22"/>
        <v/>
      </c>
      <c r="BT21" s="1" t="str">
        <f t="shared" si="22"/>
        <v/>
      </c>
      <c r="BU21" s="1" t="str">
        <f t="shared" si="22"/>
        <v/>
      </c>
      <c r="BV21" s="1" t="str">
        <f t="shared" si="22"/>
        <v/>
      </c>
      <c r="BW21" s="1" t="str">
        <f t="shared" si="22"/>
        <v/>
      </c>
      <c r="BX21" s="1" t="str">
        <f t="shared" si="22"/>
        <v/>
      </c>
      <c r="BY21" s="1" t="str">
        <f t="shared" si="22"/>
        <v/>
      </c>
      <c r="BZ21" s="1" t="str">
        <f t="shared" si="22"/>
        <v/>
      </c>
      <c r="CB21" s="1">
        <f>COUNTIF(BQ21:BZ21,"&gt;0")</f>
        <v>0</v>
      </c>
      <c r="CC21" s="1">
        <f>COUNTIF(BQ21:BZ21,"&lt;0")</f>
        <v>0</v>
      </c>
      <c r="CD21" s="1">
        <f>SUM(BQ21:BZ21)</f>
        <v>0</v>
      </c>
    </row>
    <row r="22" spans="1:82" x14ac:dyDescent="0.3">
      <c r="A22" s="20">
        <v>745</v>
      </c>
      <c r="B22" s="21" t="s">
        <v>11</v>
      </c>
      <c r="C22" s="20" t="s">
        <v>35</v>
      </c>
      <c r="X22" s="1" t="s">
        <v>0</v>
      </c>
      <c r="AA22" s="1" t="s">
        <v>0</v>
      </c>
      <c r="AO22" s="1" t="s">
        <v>1</v>
      </c>
      <c r="AP22" s="1" t="s">
        <v>0</v>
      </c>
      <c r="BC22" s="1" t="s">
        <v>1</v>
      </c>
      <c r="BD22" s="1" t="s">
        <v>2</v>
      </c>
      <c r="BF22" s="1" t="s">
        <v>0</v>
      </c>
      <c r="BH22" s="1" t="s">
        <v>1</v>
      </c>
      <c r="BI22" s="1" t="s">
        <v>0</v>
      </c>
      <c r="BJ22" s="1" t="s">
        <v>0</v>
      </c>
      <c r="BK22" s="1" t="s">
        <v>0</v>
      </c>
      <c r="BQ22" s="1" t="s">
        <v>1</v>
      </c>
      <c r="BT22" s="1" t="s">
        <v>26</v>
      </c>
      <c r="BU22" s="1" t="s">
        <v>26</v>
      </c>
      <c r="BV22" s="1" t="s">
        <v>0</v>
      </c>
      <c r="BW22" s="1" t="s">
        <v>0</v>
      </c>
      <c r="BY22" s="1" t="s">
        <v>2</v>
      </c>
      <c r="BZ22" s="1" t="s">
        <v>1</v>
      </c>
    </row>
    <row r="23" spans="1:82" ht="18.75" customHeight="1" x14ac:dyDescent="0.3">
      <c r="A23" s="20"/>
      <c r="B23" s="21"/>
      <c r="C23" s="20"/>
      <c r="E23" s="1">
        <f>AK23+AZ23+BO23+CD23</f>
        <v>700</v>
      </c>
      <c r="F23" s="1">
        <f>E23-O23+Q23+R23+S23+T23+U23+V23</f>
        <v>730</v>
      </c>
      <c r="H23" s="1">
        <f>AI23+AX23+BM23+CB23</f>
        <v>16</v>
      </c>
      <c r="I23" s="1">
        <f>AJ23+AY23+BN23+CC23</f>
        <v>2</v>
      </c>
      <c r="K23" s="9">
        <v>0.41666666666666669</v>
      </c>
      <c r="L23" s="9">
        <v>0.495</v>
      </c>
      <c r="M23" s="1">
        <f>ROUNDUP((L23-K23)*1440,0)</f>
        <v>113</v>
      </c>
      <c r="O23" s="1">
        <f>IF(M23&lt;=120,0,(M23-120)*10)</f>
        <v>0</v>
      </c>
      <c r="Q23" s="1">
        <f>IF(AND(AI23&gt;0,AX23&gt;0,BM23&gt;0,CB23&gt;0),30,0)</f>
        <v>30</v>
      </c>
      <c r="R23" s="1">
        <f>IF(AI23=10,50,0)</f>
        <v>0</v>
      </c>
      <c r="S23" s="1">
        <f>IF(AX23=10,50,0)</f>
        <v>0</v>
      </c>
      <c r="T23" s="1">
        <f>IF(BM23=10,50,0)</f>
        <v>0</v>
      </c>
      <c r="U23" s="1">
        <f>IF(CB23=10,50,0)</f>
        <v>0</v>
      </c>
      <c r="V23" s="1">
        <f>IF(AND(AG23=90,AV23=90,BK23=90,BZ23=90),40,0)</f>
        <v>0</v>
      </c>
      <c r="X23" s="1">
        <f>IF(NOT(ISBLANK(X22)),IF(X22=X$3,X$4,-X$4/2),"")</f>
        <v>10</v>
      </c>
      <c r="Y23" s="1" t="str">
        <f t="shared" si="16"/>
        <v/>
      </c>
      <c r="Z23" s="1" t="str">
        <f t="shared" si="16"/>
        <v/>
      </c>
      <c r="AA23" s="1">
        <f t="shared" si="16"/>
        <v>30</v>
      </c>
      <c r="AB23" s="1" t="str">
        <f t="shared" si="16"/>
        <v/>
      </c>
      <c r="AC23" s="1" t="str">
        <f t="shared" si="16"/>
        <v/>
      </c>
      <c r="AD23" s="1" t="str">
        <f t="shared" si="16"/>
        <v/>
      </c>
      <c r="AE23" s="1" t="str">
        <f t="shared" si="16"/>
        <v/>
      </c>
      <c r="AF23" s="1" t="str">
        <f t="shared" si="16"/>
        <v/>
      </c>
      <c r="AG23" s="1" t="str">
        <f t="shared" si="16"/>
        <v/>
      </c>
      <c r="AI23" s="1">
        <f>COUNTIF(X23:AG23,"&gt;0")</f>
        <v>2</v>
      </c>
      <c r="AJ23" s="1">
        <f>COUNTIF(X23:AG23,"&lt;0")</f>
        <v>0</v>
      </c>
      <c r="AK23" s="1">
        <f>SUM(X23:AG23)</f>
        <v>40</v>
      </c>
      <c r="AM23" s="1" t="str">
        <f>IF(NOT(ISBLANK(AM22)),IF(AM22=AM$3,AM$4,-AM$4/2),"")</f>
        <v/>
      </c>
      <c r="AN23" s="1" t="str">
        <f t="shared" si="18"/>
        <v/>
      </c>
      <c r="AO23" s="1">
        <f t="shared" si="18"/>
        <v>40</v>
      </c>
      <c r="AP23" s="1">
        <f t="shared" si="18"/>
        <v>40</v>
      </c>
      <c r="AQ23" s="1" t="str">
        <f t="shared" si="18"/>
        <v/>
      </c>
      <c r="AR23" s="1" t="str">
        <f t="shared" si="18"/>
        <v/>
      </c>
      <c r="AS23" s="1" t="str">
        <f t="shared" si="18"/>
        <v/>
      </c>
      <c r="AT23" s="1" t="str">
        <f t="shared" si="18"/>
        <v/>
      </c>
      <c r="AU23" s="1" t="str">
        <f t="shared" si="18"/>
        <v/>
      </c>
      <c r="AV23" s="1" t="str">
        <f t="shared" si="18"/>
        <v/>
      </c>
      <c r="AX23" s="1">
        <f>COUNTIF(AM23:AV23,"&gt;0")</f>
        <v>2</v>
      </c>
      <c r="AY23" s="1">
        <f>COUNTIF(AM23:AV23,"&lt;0")</f>
        <v>0</v>
      </c>
      <c r="AZ23" s="1">
        <f>SUM(AM23:AV23)</f>
        <v>80</v>
      </c>
      <c r="BB23" s="1" t="str">
        <f>IF(NOT(ISBLANK(BB22)),IF(BB22=BB$3,BB$4,-BB$4/2),"")</f>
        <v/>
      </c>
      <c r="BC23" s="1">
        <f t="shared" si="20"/>
        <v>30</v>
      </c>
      <c r="BD23" s="1">
        <v>40</v>
      </c>
      <c r="BE23" s="1" t="str">
        <f t="shared" si="20"/>
        <v/>
      </c>
      <c r="BF23" s="1">
        <f t="shared" si="20"/>
        <v>50</v>
      </c>
      <c r="BG23" s="1" t="str">
        <f t="shared" si="20"/>
        <v/>
      </c>
      <c r="BH23" s="1">
        <f t="shared" si="20"/>
        <v>60</v>
      </c>
      <c r="BI23" s="1">
        <f t="shared" si="20"/>
        <v>70</v>
      </c>
      <c r="BJ23" s="1">
        <f t="shared" si="20"/>
        <v>-40</v>
      </c>
      <c r="BK23" s="1">
        <f t="shared" si="20"/>
        <v>90</v>
      </c>
      <c r="BM23" s="1">
        <f>COUNTIF(BB23:BK23,"&gt;0")</f>
        <v>6</v>
      </c>
      <c r="BN23" s="1">
        <f>COUNTIF(BB23:BK23,"&lt;0")</f>
        <v>1</v>
      </c>
      <c r="BO23" s="1">
        <f>SUM(BB23:BK23)</f>
        <v>300</v>
      </c>
      <c r="BQ23" s="1">
        <f>IF(NOT(ISBLANK(BQ22)),IF(BQ22=BQ$3,BQ$4,-BQ$4/2),"")</f>
        <v>10</v>
      </c>
      <c r="BR23" s="1" t="str">
        <f t="shared" si="22"/>
        <v/>
      </c>
      <c r="BS23" s="1" t="str">
        <f t="shared" si="22"/>
        <v/>
      </c>
      <c r="BT23" s="1">
        <f t="shared" si="22"/>
        <v>30</v>
      </c>
      <c r="BU23" s="1">
        <f t="shared" si="22"/>
        <v>-20</v>
      </c>
      <c r="BV23" s="1">
        <f t="shared" si="22"/>
        <v>50</v>
      </c>
      <c r="BW23" s="1">
        <f t="shared" si="22"/>
        <v>50</v>
      </c>
      <c r="BX23" s="1" t="str">
        <f t="shared" si="22"/>
        <v/>
      </c>
      <c r="BY23" s="1">
        <f t="shared" si="22"/>
        <v>70</v>
      </c>
      <c r="BZ23" s="1">
        <f t="shared" si="22"/>
        <v>90</v>
      </c>
      <c r="CB23" s="1">
        <f>COUNTIF(BQ23:BZ23,"&gt;0")</f>
        <v>6</v>
      </c>
      <c r="CC23" s="1">
        <f>COUNTIF(BQ23:BZ23,"&lt;0")</f>
        <v>1</v>
      </c>
      <c r="CD23" s="1">
        <f>SUM(BQ23:BZ23)</f>
        <v>280</v>
      </c>
    </row>
    <row r="24" spans="1:82" x14ac:dyDescent="0.3">
      <c r="A24" s="20">
        <v>747</v>
      </c>
      <c r="B24" s="21" t="s">
        <v>12</v>
      </c>
      <c r="C24" s="20" t="s">
        <v>35</v>
      </c>
      <c r="X24" s="1" t="s">
        <v>0</v>
      </c>
      <c r="Y24" s="1" t="s">
        <v>1</v>
      </c>
      <c r="Z24" s="1" t="s">
        <v>0</v>
      </c>
      <c r="AA24" s="1" t="s">
        <v>0</v>
      </c>
      <c r="AB24" s="1" t="s">
        <v>2</v>
      </c>
      <c r="AC24" s="1" t="s">
        <v>2</v>
      </c>
      <c r="AD24" s="1" t="s">
        <v>0</v>
      </c>
      <c r="AE24" s="1" t="s">
        <v>0</v>
      </c>
      <c r="AF24" s="1" t="s">
        <v>2</v>
      </c>
      <c r="AG24" s="1" t="s">
        <v>0</v>
      </c>
    </row>
    <row r="25" spans="1:82" ht="18.75" customHeight="1" x14ac:dyDescent="0.3">
      <c r="A25" s="20"/>
      <c r="B25" s="21"/>
      <c r="C25" s="20"/>
      <c r="E25" s="1">
        <f>AK25+AZ25+BO25+CD25</f>
        <v>285</v>
      </c>
      <c r="F25" s="1">
        <f>E25-O25+Q25+R25+S25+T25+U25+V25</f>
        <v>285</v>
      </c>
      <c r="H25" s="1">
        <f>AI25+AX25+BM25+CB25</f>
        <v>8</v>
      </c>
      <c r="I25" s="1">
        <f>AJ25+AY25+BN25+CC25</f>
        <v>2</v>
      </c>
      <c r="K25" s="9">
        <v>0.41666666666666669</v>
      </c>
      <c r="L25" s="9">
        <v>0.48335648148148147</v>
      </c>
      <c r="M25" s="1">
        <f>ROUNDUP((L25-K25)*1440,0)</f>
        <v>97</v>
      </c>
      <c r="O25" s="1">
        <f>IF(M25&lt;=120,0,(M25-120)*10)</f>
        <v>0</v>
      </c>
      <c r="Q25" s="1">
        <f>IF(AND(AI25&gt;0,AX25&gt;0,BM25&gt;0,CB25&gt;0),30,0)</f>
        <v>0</v>
      </c>
      <c r="R25" s="1">
        <f>IF(AI25=10,50,0)</f>
        <v>0</v>
      </c>
      <c r="S25" s="1">
        <f>IF(AX25=10,50,0)</f>
        <v>0</v>
      </c>
      <c r="T25" s="1">
        <f>IF(BM25=10,50,0)</f>
        <v>0</v>
      </c>
      <c r="U25" s="1">
        <f>IF(CB25=10,50,0)</f>
        <v>0</v>
      </c>
      <c r="V25" s="1">
        <f>IF(AND(AG25=90,AV25=90,BK25=90,BZ25=90),40,0)</f>
        <v>0</v>
      </c>
      <c r="X25" s="1">
        <f>IF(NOT(ISBLANK(X24)),IF(X24=X$3,X$4,-X$4/2),"")</f>
        <v>10</v>
      </c>
      <c r="Y25" s="1">
        <f t="shared" si="16"/>
        <v>20</v>
      </c>
      <c r="Z25" s="1">
        <f t="shared" si="16"/>
        <v>30</v>
      </c>
      <c r="AA25" s="1">
        <f t="shared" si="16"/>
        <v>30</v>
      </c>
      <c r="AB25" s="1">
        <f t="shared" si="16"/>
        <v>40</v>
      </c>
      <c r="AC25" s="1">
        <f t="shared" si="16"/>
        <v>-25</v>
      </c>
      <c r="AD25" s="1">
        <f t="shared" si="16"/>
        <v>50</v>
      </c>
      <c r="AE25" s="1">
        <f t="shared" si="16"/>
        <v>-30</v>
      </c>
      <c r="AF25" s="1">
        <f t="shared" si="16"/>
        <v>70</v>
      </c>
      <c r="AG25" s="1">
        <f t="shared" si="16"/>
        <v>90</v>
      </c>
      <c r="AI25" s="1">
        <f>COUNTIF(X25:AG25,"&gt;0")</f>
        <v>8</v>
      </c>
      <c r="AJ25" s="1">
        <f>COUNTIF(X25:AG25,"&lt;0")</f>
        <v>2</v>
      </c>
      <c r="AK25" s="1">
        <f>SUM(X25:AG25)</f>
        <v>285</v>
      </c>
      <c r="AM25" s="1" t="str">
        <f>IF(NOT(ISBLANK(AM24)),IF(AM24=AM$3,AM$4,-AM$4/2),"")</f>
        <v/>
      </c>
      <c r="AN25" s="1" t="str">
        <f t="shared" si="18"/>
        <v/>
      </c>
      <c r="AO25" s="1" t="str">
        <f t="shared" si="18"/>
        <v/>
      </c>
      <c r="AP25" s="1" t="str">
        <f t="shared" si="18"/>
        <v/>
      </c>
      <c r="AQ25" s="1" t="str">
        <f t="shared" si="18"/>
        <v/>
      </c>
      <c r="AR25" s="1" t="str">
        <f t="shared" si="18"/>
        <v/>
      </c>
      <c r="AS25" s="1" t="str">
        <f t="shared" si="18"/>
        <v/>
      </c>
      <c r="AT25" s="1" t="str">
        <f t="shared" si="18"/>
        <v/>
      </c>
      <c r="AU25" s="1" t="str">
        <f t="shared" si="18"/>
        <v/>
      </c>
      <c r="AV25" s="1" t="str">
        <f t="shared" si="18"/>
        <v/>
      </c>
      <c r="AX25" s="1">
        <f>COUNTIF(AM25:AV25,"&gt;0")</f>
        <v>0</v>
      </c>
      <c r="AY25" s="1">
        <f>COUNTIF(AM25:AV25,"&lt;0")</f>
        <v>0</v>
      </c>
      <c r="AZ25" s="1">
        <f>SUM(AM25:AV25)</f>
        <v>0</v>
      </c>
      <c r="BB25" s="1" t="str">
        <f>IF(NOT(ISBLANK(BB24)),IF(BB24=BB$3,BB$4,-BB$4/2),"")</f>
        <v/>
      </c>
      <c r="BC25" s="1" t="str">
        <f t="shared" si="20"/>
        <v/>
      </c>
      <c r="BD25" s="1" t="str">
        <f t="shared" si="20"/>
        <v/>
      </c>
      <c r="BE25" s="1" t="str">
        <f t="shared" si="20"/>
        <v/>
      </c>
      <c r="BF25" s="1" t="str">
        <f t="shared" si="20"/>
        <v/>
      </c>
      <c r="BG25" s="1" t="str">
        <f t="shared" si="20"/>
        <v/>
      </c>
      <c r="BH25" s="1" t="str">
        <f t="shared" si="20"/>
        <v/>
      </c>
      <c r="BI25" s="1" t="str">
        <f t="shared" si="20"/>
        <v/>
      </c>
      <c r="BJ25" s="1" t="str">
        <f t="shared" si="20"/>
        <v/>
      </c>
      <c r="BK25" s="1" t="str">
        <f t="shared" si="20"/>
        <v/>
      </c>
      <c r="BM25" s="1">
        <f>COUNTIF(BB25:BK25,"&gt;0")</f>
        <v>0</v>
      </c>
      <c r="BN25" s="1">
        <f>COUNTIF(BB25:BK25,"&lt;0")</f>
        <v>0</v>
      </c>
      <c r="BO25" s="1">
        <f>SUM(BB25:BK25)</f>
        <v>0</v>
      </c>
      <c r="BQ25" s="1" t="str">
        <f>IF(NOT(ISBLANK(BQ24)),IF(BQ24=BQ$3,BQ$4,-BQ$4/2),"")</f>
        <v/>
      </c>
      <c r="BR25" s="1" t="str">
        <f t="shared" si="22"/>
        <v/>
      </c>
      <c r="BS25" s="1" t="str">
        <f t="shared" si="22"/>
        <v/>
      </c>
      <c r="BT25" s="1" t="str">
        <f t="shared" si="22"/>
        <v/>
      </c>
      <c r="BU25" s="1" t="str">
        <f t="shared" si="22"/>
        <v/>
      </c>
      <c r="BV25" s="1" t="str">
        <f t="shared" si="22"/>
        <v/>
      </c>
      <c r="BW25" s="1" t="str">
        <f t="shared" si="22"/>
        <v/>
      </c>
      <c r="BX25" s="1" t="str">
        <f t="shared" si="22"/>
        <v/>
      </c>
      <c r="BY25" s="1" t="str">
        <f t="shared" si="22"/>
        <v/>
      </c>
      <c r="BZ25" s="1" t="str">
        <f t="shared" si="22"/>
        <v/>
      </c>
      <c r="CB25" s="1">
        <f>COUNTIF(BQ25:BZ25,"&gt;0")</f>
        <v>0</v>
      </c>
      <c r="CC25" s="1">
        <f>COUNTIF(BQ25:BZ25,"&lt;0")</f>
        <v>0</v>
      </c>
      <c r="CD25" s="1">
        <f>SUM(BQ25:BZ25)</f>
        <v>0</v>
      </c>
    </row>
    <row r="26" spans="1:82" x14ac:dyDescent="0.3">
      <c r="A26" s="20">
        <v>748</v>
      </c>
      <c r="B26" s="21" t="s">
        <v>13</v>
      </c>
      <c r="C26" s="20" t="s">
        <v>35</v>
      </c>
      <c r="X26" s="1" t="s">
        <v>0</v>
      </c>
      <c r="Y26" s="1" t="s">
        <v>1</v>
      </c>
      <c r="AA26" s="1" t="s">
        <v>0</v>
      </c>
      <c r="AB26" s="1" t="s">
        <v>2</v>
      </c>
      <c r="AC26" s="1" t="s">
        <v>1</v>
      </c>
      <c r="AD26" s="1" t="s">
        <v>0</v>
      </c>
      <c r="AE26" s="1" t="s">
        <v>1</v>
      </c>
      <c r="AF26" s="1" t="s">
        <v>2</v>
      </c>
      <c r="AG26" s="1" t="s">
        <v>0</v>
      </c>
    </row>
    <row r="27" spans="1:82" ht="18.75" customHeight="1" x14ac:dyDescent="0.3">
      <c r="A27" s="20"/>
      <c r="B27" s="21"/>
      <c r="C27" s="20"/>
      <c r="E27" s="1">
        <f>AK27+AZ27+BO27+CD27</f>
        <v>420</v>
      </c>
      <c r="F27" s="1">
        <f>E27-O27+Q27+R27+S27+T27+U27+V27</f>
        <v>400</v>
      </c>
      <c r="H27" s="1">
        <f>AI27+AX27+BM27+CB27</f>
        <v>9</v>
      </c>
      <c r="I27" s="1">
        <f>AJ27+AY27+BN27+CC27</f>
        <v>0</v>
      </c>
      <c r="K27" s="9">
        <v>0.41666666666666669</v>
      </c>
      <c r="L27" s="9">
        <v>0.50071759259259263</v>
      </c>
      <c r="M27" s="1">
        <f>ROUNDUP((L27-K27)*1440,0)</f>
        <v>122</v>
      </c>
      <c r="O27" s="1">
        <f>IF(M27&lt;=120,0,(M27-120)*10)</f>
        <v>20</v>
      </c>
      <c r="Q27" s="1">
        <f>IF(AND(AI27&gt;0,AX27&gt;0,BM27&gt;0,CB27&gt;0),30,0)</f>
        <v>0</v>
      </c>
      <c r="R27" s="1">
        <f>IF(AI27=10,50,0)</f>
        <v>0</v>
      </c>
      <c r="S27" s="1">
        <f>IF(AX27=10,50,0)</f>
        <v>0</v>
      </c>
      <c r="T27" s="1">
        <f>IF(BM27=10,50,0)</f>
        <v>0</v>
      </c>
      <c r="U27" s="1">
        <f>IF(CB27=10,50,0)</f>
        <v>0</v>
      </c>
      <c r="V27" s="1">
        <f>IF(AND(AG27=90,AV27=90,BK27=90,BZ27=90),40,0)</f>
        <v>0</v>
      </c>
      <c r="X27" s="1">
        <f>IF(NOT(ISBLANK(X26)),IF(X26=X$3,X$4,-X$4/2),"")</f>
        <v>10</v>
      </c>
      <c r="Y27" s="1">
        <f t="shared" si="16"/>
        <v>20</v>
      </c>
      <c r="Z27" s="1" t="str">
        <f t="shared" si="16"/>
        <v/>
      </c>
      <c r="AA27" s="1">
        <f t="shared" si="16"/>
        <v>30</v>
      </c>
      <c r="AB27" s="1">
        <f t="shared" si="16"/>
        <v>40</v>
      </c>
      <c r="AC27" s="1">
        <f t="shared" si="16"/>
        <v>50</v>
      </c>
      <c r="AD27" s="1">
        <f t="shared" si="16"/>
        <v>50</v>
      </c>
      <c r="AE27" s="1">
        <f t="shared" si="16"/>
        <v>60</v>
      </c>
      <c r="AF27" s="1">
        <f t="shared" si="16"/>
        <v>70</v>
      </c>
      <c r="AG27" s="1">
        <f t="shared" si="16"/>
        <v>90</v>
      </c>
      <c r="AI27" s="1">
        <f>COUNTIF(X27:AG27,"&gt;0")</f>
        <v>9</v>
      </c>
      <c r="AJ27" s="1">
        <f>COUNTIF(X27:AG27,"&lt;0")</f>
        <v>0</v>
      </c>
      <c r="AK27" s="1">
        <f>SUM(X27:AG27)</f>
        <v>420</v>
      </c>
      <c r="AM27" s="1" t="str">
        <f>IF(NOT(ISBLANK(AM26)),IF(AM26=AM$3,AM$4,-AM$4/2),"")</f>
        <v/>
      </c>
      <c r="AN27" s="1" t="str">
        <f t="shared" si="18"/>
        <v/>
      </c>
      <c r="AO27" s="1" t="str">
        <f t="shared" si="18"/>
        <v/>
      </c>
      <c r="AP27" s="1" t="str">
        <f t="shared" si="18"/>
        <v/>
      </c>
      <c r="AQ27" s="1" t="str">
        <f t="shared" si="18"/>
        <v/>
      </c>
      <c r="AR27" s="1" t="str">
        <f t="shared" si="18"/>
        <v/>
      </c>
      <c r="AS27" s="1" t="str">
        <f t="shared" si="18"/>
        <v/>
      </c>
      <c r="AT27" s="1" t="str">
        <f t="shared" si="18"/>
        <v/>
      </c>
      <c r="AU27" s="1" t="str">
        <f t="shared" si="18"/>
        <v/>
      </c>
      <c r="AV27" s="1" t="str">
        <f t="shared" si="18"/>
        <v/>
      </c>
      <c r="AX27" s="1">
        <f>COUNTIF(AM27:AV27,"&gt;0")</f>
        <v>0</v>
      </c>
      <c r="AY27" s="1">
        <f>COUNTIF(AM27:AV27,"&lt;0")</f>
        <v>0</v>
      </c>
      <c r="AZ27" s="1">
        <f>SUM(AM27:AV27)</f>
        <v>0</v>
      </c>
      <c r="BB27" s="1" t="str">
        <f>IF(NOT(ISBLANK(BB26)),IF(BB26=BB$3,BB$4,-BB$4/2),"")</f>
        <v/>
      </c>
      <c r="BC27" s="1" t="str">
        <f t="shared" si="20"/>
        <v/>
      </c>
      <c r="BD27" s="1" t="str">
        <f t="shared" si="20"/>
        <v/>
      </c>
      <c r="BE27" s="1" t="str">
        <f t="shared" si="20"/>
        <v/>
      </c>
      <c r="BF27" s="1" t="str">
        <f t="shared" si="20"/>
        <v/>
      </c>
      <c r="BG27" s="1" t="str">
        <f t="shared" si="20"/>
        <v/>
      </c>
      <c r="BH27" s="1" t="str">
        <f t="shared" si="20"/>
        <v/>
      </c>
      <c r="BI27" s="1" t="str">
        <f t="shared" si="20"/>
        <v/>
      </c>
      <c r="BJ27" s="1" t="str">
        <f t="shared" si="20"/>
        <v/>
      </c>
      <c r="BK27" s="1" t="str">
        <f t="shared" si="20"/>
        <v/>
      </c>
      <c r="BM27" s="1">
        <f>COUNTIF(BB27:BK27,"&gt;0")</f>
        <v>0</v>
      </c>
      <c r="BN27" s="1">
        <f>COUNTIF(BB27:BK27,"&lt;0")</f>
        <v>0</v>
      </c>
      <c r="BO27" s="1">
        <f>SUM(BB27:BK27)</f>
        <v>0</v>
      </c>
      <c r="BQ27" s="1" t="str">
        <f>IF(NOT(ISBLANK(BQ26)),IF(BQ26=BQ$3,BQ$4,-BQ$4/2),"")</f>
        <v/>
      </c>
      <c r="BR27" s="1" t="str">
        <f t="shared" si="22"/>
        <v/>
      </c>
      <c r="BS27" s="1" t="str">
        <f t="shared" si="22"/>
        <v/>
      </c>
      <c r="BT27" s="1" t="str">
        <f t="shared" si="22"/>
        <v/>
      </c>
      <c r="BU27" s="1" t="str">
        <f t="shared" si="22"/>
        <v/>
      </c>
      <c r="BV27" s="1" t="str">
        <f t="shared" si="22"/>
        <v/>
      </c>
      <c r="BW27" s="1" t="str">
        <f t="shared" si="22"/>
        <v/>
      </c>
      <c r="BX27" s="1" t="str">
        <f t="shared" si="22"/>
        <v/>
      </c>
      <c r="BY27" s="1" t="str">
        <f t="shared" si="22"/>
        <v/>
      </c>
      <c r="BZ27" s="1" t="str">
        <f t="shared" si="22"/>
        <v/>
      </c>
      <c r="CB27" s="1">
        <f>COUNTIF(BQ27:BZ27,"&gt;0")</f>
        <v>0</v>
      </c>
      <c r="CC27" s="1">
        <f>COUNTIF(BQ27:BZ27,"&lt;0")</f>
        <v>0</v>
      </c>
      <c r="CD27" s="1">
        <f>SUM(BQ27:BZ27)</f>
        <v>0</v>
      </c>
    </row>
    <row r="28" spans="1:82" x14ac:dyDescent="0.3">
      <c r="A28" s="20">
        <v>749</v>
      </c>
      <c r="B28" s="21" t="s">
        <v>14</v>
      </c>
      <c r="C28" s="20" t="s">
        <v>35</v>
      </c>
      <c r="X28" s="1" t="s">
        <v>0</v>
      </c>
      <c r="Y28" s="1" t="s">
        <v>1</v>
      </c>
      <c r="AA28" s="1" t="s">
        <v>0</v>
      </c>
      <c r="AB28" s="1" t="s">
        <v>2</v>
      </c>
      <c r="AC28" s="1" t="s">
        <v>1</v>
      </c>
      <c r="AD28" s="1" t="s">
        <v>0</v>
      </c>
      <c r="AF28" s="1" t="s">
        <v>2</v>
      </c>
      <c r="AG28" s="1" t="s">
        <v>0</v>
      </c>
      <c r="AN28" s="1" t="s">
        <v>0</v>
      </c>
      <c r="AO28" s="1" t="s">
        <v>1</v>
      </c>
      <c r="AV28" s="1" t="s">
        <v>26</v>
      </c>
      <c r="BD28" s="1" t="s">
        <v>1</v>
      </c>
      <c r="BF28" s="1" t="s">
        <v>0</v>
      </c>
      <c r="BI28" s="1" t="s">
        <v>0</v>
      </c>
      <c r="BK28" s="1" t="s">
        <v>0</v>
      </c>
      <c r="BQ28" s="1" t="s">
        <v>1</v>
      </c>
      <c r="BR28" s="1" t="s">
        <v>1</v>
      </c>
      <c r="BT28" s="1" t="s">
        <v>26</v>
      </c>
      <c r="BW28" s="1" t="s">
        <v>51</v>
      </c>
      <c r="BX28" s="1" t="s">
        <v>0</v>
      </c>
      <c r="BZ28" s="1" t="s">
        <v>1</v>
      </c>
    </row>
    <row r="29" spans="1:82" ht="18.75" customHeight="1" x14ac:dyDescent="0.3">
      <c r="A29" s="20"/>
      <c r="B29" s="21"/>
      <c r="C29" s="20"/>
      <c r="E29" s="1">
        <f>AK29+AZ29+BO29+CD29</f>
        <v>955</v>
      </c>
      <c r="F29" s="1">
        <f>E29-O29+Q29+R29+S29+T29+U29+V29</f>
        <v>1025</v>
      </c>
      <c r="H29" s="1">
        <f>AI29+AX29+BM29+CB29</f>
        <v>20</v>
      </c>
      <c r="I29" s="1">
        <f>AJ29+AY29+BN29+CC29</f>
        <v>1</v>
      </c>
      <c r="K29" s="9">
        <v>0.41666666666666669</v>
      </c>
      <c r="L29" s="9">
        <v>0.49887731481481479</v>
      </c>
      <c r="M29" s="1">
        <f>ROUNDUP((L29-K29)*1440,0)</f>
        <v>119</v>
      </c>
      <c r="O29" s="1">
        <f>IF(M29&lt;=120,0,(M29-120)*10)</f>
        <v>0</v>
      </c>
      <c r="Q29" s="1">
        <f>IF(AND(AI29&gt;0,AX29&gt;0,BM29&gt;0,CB29&gt;0),30,0)</f>
        <v>30</v>
      </c>
      <c r="R29" s="1">
        <f>IF(AI29=10,50,0)</f>
        <v>0</v>
      </c>
      <c r="S29" s="1">
        <f>IF(AX29=10,50,0)</f>
        <v>0</v>
      </c>
      <c r="T29" s="1">
        <f>IF(BM29=10,50,0)</f>
        <v>0</v>
      </c>
      <c r="U29" s="1">
        <f>IF(CB29=10,50,0)</f>
        <v>0</v>
      </c>
      <c r="V29" s="1">
        <f>IF(AND(AG29=90,AV29=90,BK29=90,BZ29=90),40,0)</f>
        <v>40</v>
      </c>
      <c r="X29" s="1">
        <f>IF(NOT(ISBLANK(X28)),IF(X28=X$3,X$4,-X$4/2),"")</f>
        <v>10</v>
      </c>
      <c r="Y29" s="1">
        <f t="shared" si="16"/>
        <v>20</v>
      </c>
      <c r="Z29" s="1" t="str">
        <f t="shared" si="16"/>
        <v/>
      </c>
      <c r="AA29" s="1">
        <f t="shared" si="16"/>
        <v>30</v>
      </c>
      <c r="AB29" s="1">
        <f t="shared" si="16"/>
        <v>40</v>
      </c>
      <c r="AC29" s="1">
        <f t="shared" si="16"/>
        <v>50</v>
      </c>
      <c r="AD29" s="1">
        <f t="shared" si="16"/>
        <v>50</v>
      </c>
      <c r="AE29" s="1" t="str">
        <f t="shared" si="16"/>
        <v/>
      </c>
      <c r="AF29" s="1">
        <f t="shared" si="16"/>
        <v>70</v>
      </c>
      <c r="AG29" s="1">
        <f t="shared" si="16"/>
        <v>90</v>
      </c>
      <c r="AI29" s="1">
        <f>COUNTIF(X29:AG29,"&gt;0")</f>
        <v>8</v>
      </c>
      <c r="AJ29" s="1">
        <f>COUNTIF(X29:AG29,"&lt;0")</f>
        <v>0</v>
      </c>
      <c r="AK29" s="1">
        <f>SUM(X29:AG29)</f>
        <v>360</v>
      </c>
      <c r="AM29" s="1" t="str">
        <f>IF(NOT(ISBLANK(AM28)),IF(AM28=AM$3,AM$4,-AM$4/2),"")</f>
        <v/>
      </c>
      <c r="AN29" s="1">
        <f t="shared" si="18"/>
        <v>30</v>
      </c>
      <c r="AO29" s="1">
        <f t="shared" si="18"/>
        <v>40</v>
      </c>
      <c r="AP29" s="1" t="str">
        <f t="shared" si="18"/>
        <v/>
      </c>
      <c r="AQ29" s="1" t="str">
        <f t="shared" si="18"/>
        <v/>
      </c>
      <c r="AR29" s="1" t="str">
        <f t="shared" si="18"/>
        <v/>
      </c>
      <c r="AS29" s="1" t="str">
        <f t="shared" si="18"/>
        <v/>
      </c>
      <c r="AT29" s="1" t="str">
        <f t="shared" si="18"/>
        <v/>
      </c>
      <c r="AU29" s="1" t="str">
        <f t="shared" si="18"/>
        <v/>
      </c>
      <c r="AV29" s="1">
        <f t="shared" si="18"/>
        <v>90</v>
      </c>
      <c r="AX29" s="1">
        <f>COUNTIF(AM29:AV29,"&gt;0")</f>
        <v>3</v>
      </c>
      <c r="AY29" s="1">
        <f>COUNTIF(AM29:AV29,"&lt;0")</f>
        <v>0</v>
      </c>
      <c r="AZ29" s="1">
        <f>SUM(AM29:AV29)</f>
        <v>160</v>
      </c>
      <c r="BB29" s="1" t="str">
        <f>IF(NOT(ISBLANK(BB28)),IF(BB28=BB$3,BB$4,-BB$4/2),"")</f>
        <v/>
      </c>
      <c r="BC29" s="1" t="str">
        <f t="shared" si="20"/>
        <v/>
      </c>
      <c r="BD29" s="1">
        <f t="shared" si="20"/>
        <v>40</v>
      </c>
      <c r="BE29" s="1" t="str">
        <f t="shared" si="20"/>
        <v/>
      </c>
      <c r="BF29" s="1">
        <f t="shared" si="20"/>
        <v>50</v>
      </c>
      <c r="BG29" s="1" t="str">
        <f t="shared" si="20"/>
        <v/>
      </c>
      <c r="BH29" s="1" t="str">
        <f t="shared" si="20"/>
        <v/>
      </c>
      <c r="BI29" s="1">
        <f t="shared" si="20"/>
        <v>70</v>
      </c>
      <c r="BJ29" s="1" t="str">
        <f t="shared" si="20"/>
        <v/>
      </c>
      <c r="BK29" s="1">
        <f t="shared" si="20"/>
        <v>90</v>
      </c>
      <c r="BM29" s="1">
        <f>COUNTIF(BB29:BK29,"&gt;0")</f>
        <v>4</v>
      </c>
      <c r="BN29" s="1">
        <f>COUNTIF(BB29:BK29,"&lt;0")</f>
        <v>0</v>
      </c>
      <c r="BO29" s="1">
        <f>SUM(BB29:BK29)</f>
        <v>250</v>
      </c>
      <c r="BQ29" s="1">
        <f>IF(NOT(ISBLANK(BQ28)),IF(BQ28=BQ$3,BQ$4,-BQ$4/2),"")</f>
        <v>10</v>
      </c>
      <c r="BR29" s="1">
        <f t="shared" si="22"/>
        <v>20</v>
      </c>
      <c r="BS29" s="1" t="str">
        <f t="shared" si="22"/>
        <v/>
      </c>
      <c r="BT29" s="1">
        <f t="shared" si="22"/>
        <v>30</v>
      </c>
      <c r="BU29" s="1" t="str">
        <f t="shared" si="22"/>
        <v/>
      </c>
      <c r="BV29" s="1" t="str">
        <f t="shared" si="22"/>
        <v/>
      </c>
      <c r="BW29" s="1">
        <f t="shared" si="22"/>
        <v>-25</v>
      </c>
      <c r="BX29" s="1">
        <f t="shared" si="22"/>
        <v>60</v>
      </c>
      <c r="BY29" s="1" t="str">
        <f t="shared" si="22"/>
        <v/>
      </c>
      <c r="BZ29" s="1">
        <f t="shared" si="22"/>
        <v>90</v>
      </c>
      <c r="CB29" s="1">
        <f>COUNTIF(BQ29:BZ29,"&gt;0")</f>
        <v>5</v>
      </c>
      <c r="CC29" s="1">
        <f>COUNTIF(BQ29:BZ29,"&lt;0")</f>
        <v>1</v>
      </c>
      <c r="CD29" s="1">
        <f>SUM(BQ29:BZ29)</f>
        <v>185</v>
      </c>
    </row>
    <row r="30" spans="1:82" x14ac:dyDescent="0.3">
      <c r="A30" s="20">
        <v>751</v>
      </c>
      <c r="B30" s="21" t="s">
        <v>15</v>
      </c>
      <c r="C30" s="20" t="s">
        <v>34</v>
      </c>
      <c r="Z30" s="1" t="s">
        <v>0</v>
      </c>
      <c r="AM30" s="1" t="s">
        <v>0</v>
      </c>
      <c r="AN30" s="1" t="s">
        <v>0</v>
      </c>
      <c r="AO30" s="1" t="s">
        <v>1</v>
      </c>
      <c r="AP30" s="1" t="s">
        <v>0</v>
      </c>
      <c r="AQ30" s="1" t="s">
        <v>26</v>
      </c>
      <c r="AR30" s="1" t="s">
        <v>1</v>
      </c>
      <c r="AT30" s="1" t="s">
        <v>2</v>
      </c>
      <c r="AU30" s="1" t="s">
        <v>1</v>
      </c>
      <c r="AV30" s="1" t="s">
        <v>51</v>
      </c>
    </row>
    <row r="31" spans="1:82" ht="18.75" customHeight="1" x14ac:dyDescent="0.3">
      <c r="A31" s="20"/>
      <c r="B31" s="21"/>
      <c r="C31" s="20"/>
      <c r="E31" s="1">
        <f>AK31+AZ31+BO31+CD31</f>
        <v>375</v>
      </c>
      <c r="F31" s="1">
        <f>E31-O31+Q31+R31+S31+T31+U31+V31</f>
        <v>375</v>
      </c>
      <c r="H31" s="1">
        <f>AI31+AX31+BM31+CB31</f>
        <v>9</v>
      </c>
      <c r="I31" s="1">
        <f>AJ31+AY31+BN31+CC31</f>
        <v>1</v>
      </c>
      <c r="K31" s="9">
        <v>0.41666666666666669</v>
      </c>
      <c r="L31" s="9">
        <v>0.49756944444444445</v>
      </c>
      <c r="M31" s="1">
        <f>ROUNDUP((L31-K31)*1440,0)</f>
        <v>117</v>
      </c>
      <c r="O31" s="1">
        <f>IF(M31&lt;=120,0,(M31-120)*10)</f>
        <v>0</v>
      </c>
      <c r="Q31" s="1">
        <f>IF(AND(AI31&gt;0,AX31&gt;0,BM31&gt;0,CB31&gt;0),30,0)</f>
        <v>0</v>
      </c>
      <c r="R31" s="1">
        <f>IF(AI31=10,50,0)</f>
        <v>0</v>
      </c>
      <c r="S31" s="1">
        <f>IF(AX31=10,50,0)</f>
        <v>0</v>
      </c>
      <c r="T31" s="1">
        <f>IF(BM31=10,50,0)</f>
        <v>0</v>
      </c>
      <c r="U31" s="1">
        <f>IF(CB31=10,50,0)</f>
        <v>0</v>
      </c>
      <c r="V31" s="1">
        <f>IF(AND(AG31=90,AV31=90,BK31=90,BZ31=90),40,0)</f>
        <v>0</v>
      </c>
      <c r="X31" s="1" t="str">
        <f>IF(NOT(ISBLANK(X30)),IF(X30=X$3,X$4,-X$4/2),"")</f>
        <v/>
      </c>
      <c r="Y31" s="1" t="str">
        <f t="shared" si="16"/>
        <v/>
      </c>
      <c r="Z31" s="1">
        <f t="shared" si="16"/>
        <v>30</v>
      </c>
      <c r="AA31" s="1" t="str">
        <f t="shared" si="16"/>
        <v/>
      </c>
      <c r="AB31" s="1" t="str">
        <f t="shared" si="16"/>
        <v/>
      </c>
      <c r="AC31" s="1" t="str">
        <f t="shared" si="16"/>
        <v/>
      </c>
      <c r="AD31" s="1" t="str">
        <f t="shared" si="16"/>
        <v/>
      </c>
      <c r="AE31" s="1" t="str">
        <f t="shared" si="16"/>
        <v/>
      </c>
      <c r="AF31" s="1" t="str">
        <f t="shared" si="16"/>
        <v/>
      </c>
      <c r="AG31" s="1" t="str">
        <f t="shared" si="16"/>
        <v/>
      </c>
      <c r="AI31" s="1">
        <f>COUNTIF(X31:AG31,"&gt;0")</f>
        <v>1</v>
      </c>
      <c r="AJ31" s="1">
        <f>COUNTIF(X31:AG31,"&lt;0")</f>
        <v>0</v>
      </c>
      <c r="AK31" s="1">
        <f>SUM(X31:AG31)</f>
        <v>30</v>
      </c>
      <c r="AM31" s="1">
        <f>IF(NOT(ISBLANK(AM30)),IF(AM30=AM$3,AM$4,-AM$4/2),"")</f>
        <v>20</v>
      </c>
      <c r="AN31" s="1">
        <f t="shared" si="18"/>
        <v>30</v>
      </c>
      <c r="AO31" s="1">
        <f t="shared" si="18"/>
        <v>40</v>
      </c>
      <c r="AP31" s="1">
        <f t="shared" si="18"/>
        <v>40</v>
      </c>
      <c r="AQ31" s="1">
        <f t="shared" si="18"/>
        <v>50</v>
      </c>
      <c r="AR31" s="1">
        <f t="shared" si="18"/>
        <v>60</v>
      </c>
      <c r="AS31" s="1" t="str">
        <f t="shared" si="18"/>
        <v/>
      </c>
      <c r="AT31" s="1">
        <f t="shared" si="18"/>
        <v>70</v>
      </c>
      <c r="AU31" s="1">
        <f t="shared" si="18"/>
        <v>80</v>
      </c>
      <c r="AV31" s="1">
        <f t="shared" si="18"/>
        <v>-45</v>
      </c>
      <c r="AX31" s="1">
        <f>COUNTIF(AM31:AV31,"&gt;0")</f>
        <v>8</v>
      </c>
      <c r="AY31" s="1">
        <f>COUNTIF(AM31:AV31,"&lt;0")</f>
        <v>1</v>
      </c>
      <c r="AZ31" s="1">
        <f>SUM(AM31:AV31)</f>
        <v>345</v>
      </c>
      <c r="BB31" s="1" t="str">
        <f>IF(NOT(ISBLANK(BB30)),IF(BB30=BB$3,BB$4,-BB$4/2),"")</f>
        <v/>
      </c>
      <c r="BC31" s="1" t="str">
        <f t="shared" si="20"/>
        <v/>
      </c>
      <c r="BD31" s="1" t="str">
        <f t="shared" si="20"/>
        <v/>
      </c>
      <c r="BE31" s="1" t="str">
        <f t="shared" si="20"/>
        <v/>
      </c>
      <c r="BF31" s="1" t="str">
        <f t="shared" si="20"/>
        <v/>
      </c>
      <c r="BG31" s="1" t="str">
        <f t="shared" si="20"/>
        <v/>
      </c>
      <c r="BH31" s="1" t="str">
        <f t="shared" si="20"/>
        <v/>
      </c>
      <c r="BI31" s="1" t="str">
        <f t="shared" si="20"/>
        <v/>
      </c>
      <c r="BJ31" s="1" t="str">
        <f t="shared" si="20"/>
        <v/>
      </c>
      <c r="BK31" s="1" t="str">
        <f t="shared" si="20"/>
        <v/>
      </c>
      <c r="BM31" s="1">
        <f>COUNTIF(BB31:BK31,"&gt;0")</f>
        <v>0</v>
      </c>
      <c r="BN31" s="1">
        <f>COUNTIF(BB31:BK31,"&lt;0")</f>
        <v>0</v>
      </c>
      <c r="BO31" s="1">
        <f>SUM(BB31:BK31)</f>
        <v>0</v>
      </c>
      <c r="BQ31" s="1" t="str">
        <f>IF(NOT(ISBLANK(BQ30)),IF(BQ30=BQ$3,BQ$4,-BQ$4/2),"")</f>
        <v/>
      </c>
      <c r="BR31" s="1" t="str">
        <f t="shared" si="22"/>
        <v/>
      </c>
      <c r="BS31" s="1" t="str">
        <f t="shared" si="22"/>
        <v/>
      </c>
      <c r="BT31" s="1" t="str">
        <f t="shared" si="22"/>
        <v/>
      </c>
      <c r="BU31" s="1" t="str">
        <f t="shared" si="22"/>
        <v/>
      </c>
      <c r="BV31" s="1" t="str">
        <f t="shared" si="22"/>
        <v/>
      </c>
      <c r="BW31" s="1" t="str">
        <f t="shared" si="22"/>
        <v/>
      </c>
      <c r="BX31" s="1" t="str">
        <f t="shared" si="22"/>
        <v/>
      </c>
      <c r="BY31" s="1" t="str">
        <f t="shared" si="22"/>
        <v/>
      </c>
      <c r="BZ31" s="1" t="str">
        <f t="shared" si="22"/>
        <v/>
      </c>
      <c r="CB31" s="1">
        <f>COUNTIF(BQ31:BZ31,"&gt;0")</f>
        <v>0</v>
      </c>
      <c r="CC31" s="1">
        <f>COUNTIF(BQ31:BZ31,"&lt;0")</f>
        <v>0</v>
      </c>
      <c r="CD31" s="1">
        <f>SUM(BQ31:BZ31)</f>
        <v>0</v>
      </c>
    </row>
    <row r="32" spans="1:82" x14ac:dyDescent="0.3">
      <c r="A32" s="20">
        <v>752</v>
      </c>
      <c r="B32" s="21" t="s">
        <v>16</v>
      </c>
      <c r="C32" s="20" t="s">
        <v>34</v>
      </c>
      <c r="Y32" s="1" t="s">
        <v>1</v>
      </c>
      <c r="AB32" s="1" t="s">
        <v>2</v>
      </c>
      <c r="AC32" s="1" t="s">
        <v>0</v>
      </c>
      <c r="AD32" s="1" t="s">
        <v>0</v>
      </c>
      <c r="AF32" s="1" t="s">
        <v>2</v>
      </c>
      <c r="AG32" s="1" t="s">
        <v>0</v>
      </c>
      <c r="AN32" s="1" t="s">
        <v>0</v>
      </c>
      <c r="AO32" s="1" t="s">
        <v>1</v>
      </c>
      <c r="AP32" s="1" t="s">
        <v>0</v>
      </c>
      <c r="AV32" s="1" t="s">
        <v>26</v>
      </c>
      <c r="BQ32" s="1" t="s">
        <v>1</v>
      </c>
      <c r="BU32" s="1" t="s">
        <v>26</v>
      </c>
      <c r="BV32" s="1" t="s">
        <v>0</v>
      </c>
      <c r="BW32" s="1" t="s">
        <v>0</v>
      </c>
      <c r="BZ32" s="1" t="s">
        <v>1</v>
      </c>
    </row>
    <row r="33" spans="1:82" ht="18.75" customHeight="1" x14ac:dyDescent="0.3">
      <c r="A33" s="20"/>
      <c r="B33" s="21"/>
      <c r="C33" s="20"/>
      <c r="E33" s="1">
        <f>AK33+AZ33+BO33+CD33</f>
        <v>625</v>
      </c>
      <c r="F33" s="1">
        <f>E33-O33+Q33+R33+S33+T33+U33+V33</f>
        <v>365</v>
      </c>
      <c r="H33" s="1">
        <f>AI33+AX33+BM33+CB33</f>
        <v>13</v>
      </c>
      <c r="I33" s="1">
        <f>AJ33+AY33+BN33+CC33</f>
        <v>2</v>
      </c>
      <c r="K33" s="9">
        <v>0.41666666666666669</v>
      </c>
      <c r="L33" s="9">
        <v>0.51782407407407405</v>
      </c>
      <c r="M33" s="1">
        <f>ROUNDUP((L33-K33)*1440,0)</f>
        <v>146</v>
      </c>
      <c r="O33" s="1">
        <f>IF(M33&lt;=120,0,(M33-120)*10)</f>
        <v>260</v>
      </c>
      <c r="Q33" s="1">
        <f>IF(AND(AI33&gt;0,AX33&gt;0,BM33&gt;0,CB33&gt;0),30,0)</f>
        <v>0</v>
      </c>
      <c r="R33" s="1">
        <f>IF(AI33=10,50,0)</f>
        <v>0</v>
      </c>
      <c r="S33" s="1">
        <f>IF(AX33=10,50,0)</f>
        <v>0</v>
      </c>
      <c r="T33" s="1">
        <f>IF(BM33=10,50,0)</f>
        <v>0</v>
      </c>
      <c r="U33" s="1">
        <f>IF(CB33=10,50,0)</f>
        <v>0</v>
      </c>
      <c r="V33" s="1">
        <f>IF(AND(AG33=90,AV33=90,BK33=90,BZ33=90),40,0)</f>
        <v>0</v>
      </c>
      <c r="X33" s="1" t="str">
        <f>IF(NOT(ISBLANK(X32)),IF(X32=X$3,X$4,-X$4/2),"")</f>
        <v/>
      </c>
      <c r="Y33" s="1">
        <f t="shared" si="16"/>
        <v>20</v>
      </c>
      <c r="Z33" s="1" t="str">
        <f t="shared" si="16"/>
        <v/>
      </c>
      <c r="AA33" s="1" t="str">
        <f t="shared" si="16"/>
        <v/>
      </c>
      <c r="AB33" s="1">
        <f t="shared" si="16"/>
        <v>40</v>
      </c>
      <c r="AC33" s="1">
        <f t="shared" si="16"/>
        <v>-25</v>
      </c>
      <c r="AD33" s="1">
        <f t="shared" si="16"/>
        <v>50</v>
      </c>
      <c r="AE33" s="1" t="str">
        <f t="shared" si="16"/>
        <v/>
      </c>
      <c r="AF33" s="1">
        <f t="shared" si="16"/>
        <v>70</v>
      </c>
      <c r="AG33" s="1">
        <f t="shared" si="16"/>
        <v>90</v>
      </c>
      <c r="AI33" s="1">
        <f>COUNTIF(X33:AG33,"&gt;0")</f>
        <v>5</v>
      </c>
      <c r="AJ33" s="1">
        <f>COUNTIF(X33:AG33,"&lt;0")</f>
        <v>1</v>
      </c>
      <c r="AK33" s="1">
        <f>SUM(X33:AG33)</f>
        <v>245</v>
      </c>
      <c r="AM33" s="1" t="str">
        <f>IF(NOT(ISBLANK(AM32)),IF(AM32=AM$3,AM$4,-AM$4/2),"")</f>
        <v/>
      </c>
      <c r="AN33" s="1">
        <f t="shared" si="18"/>
        <v>30</v>
      </c>
      <c r="AO33" s="1">
        <f t="shared" si="18"/>
        <v>40</v>
      </c>
      <c r="AP33" s="1">
        <f t="shared" si="18"/>
        <v>40</v>
      </c>
      <c r="AQ33" s="1" t="str">
        <f t="shared" si="18"/>
        <v/>
      </c>
      <c r="AR33" s="1" t="str">
        <f t="shared" si="18"/>
        <v/>
      </c>
      <c r="AS33" s="1" t="str">
        <f t="shared" si="18"/>
        <v/>
      </c>
      <c r="AT33" s="1" t="str">
        <f t="shared" si="18"/>
        <v/>
      </c>
      <c r="AU33" s="1" t="str">
        <f t="shared" si="18"/>
        <v/>
      </c>
      <c r="AV33" s="1">
        <f t="shared" si="18"/>
        <v>90</v>
      </c>
      <c r="AX33" s="1">
        <f>COUNTIF(AM33:AV33,"&gt;0")</f>
        <v>4</v>
      </c>
      <c r="AY33" s="1">
        <f>COUNTIF(AM33:AV33,"&lt;0")</f>
        <v>0</v>
      </c>
      <c r="AZ33" s="1">
        <f>SUM(AM33:AV33)</f>
        <v>200</v>
      </c>
      <c r="BB33" s="1" t="str">
        <f>IF(NOT(ISBLANK(BB32)),IF(BB32=BB$3,BB$4,-BB$4/2),"")</f>
        <v/>
      </c>
      <c r="BC33" s="1" t="str">
        <f t="shared" si="20"/>
        <v/>
      </c>
      <c r="BD33" s="1" t="str">
        <f t="shared" si="20"/>
        <v/>
      </c>
      <c r="BE33" s="1" t="str">
        <f t="shared" si="20"/>
        <v/>
      </c>
      <c r="BF33" s="1" t="str">
        <f t="shared" si="20"/>
        <v/>
      </c>
      <c r="BG33" s="1" t="str">
        <f t="shared" si="20"/>
        <v/>
      </c>
      <c r="BH33" s="1" t="str">
        <f t="shared" si="20"/>
        <v/>
      </c>
      <c r="BI33" s="1" t="str">
        <f t="shared" si="20"/>
        <v/>
      </c>
      <c r="BJ33" s="1" t="str">
        <f t="shared" si="20"/>
        <v/>
      </c>
      <c r="BK33" s="1" t="str">
        <f t="shared" si="20"/>
        <v/>
      </c>
      <c r="BM33" s="1">
        <f>COUNTIF(BB33:BK33,"&gt;0")</f>
        <v>0</v>
      </c>
      <c r="BN33" s="1">
        <f>COUNTIF(BB33:BK33,"&lt;0")</f>
        <v>0</v>
      </c>
      <c r="BO33" s="1">
        <f>SUM(BB33:BK33)</f>
        <v>0</v>
      </c>
      <c r="BQ33" s="1">
        <f>IF(NOT(ISBLANK(BQ32)),IF(BQ32=BQ$3,BQ$4,-BQ$4/2),"")</f>
        <v>10</v>
      </c>
      <c r="BR33" s="1" t="str">
        <f t="shared" si="22"/>
        <v/>
      </c>
      <c r="BS33" s="1" t="str">
        <f t="shared" si="22"/>
        <v/>
      </c>
      <c r="BT33" s="1" t="str">
        <f t="shared" si="22"/>
        <v/>
      </c>
      <c r="BU33" s="1">
        <f t="shared" si="22"/>
        <v>-20</v>
      </c>
      <c r="BV33" s="1">
        <f t="shared" si="22"/>
        <v>50</v>
      </c>
      <c r="BW33" s="1">
        <f t="shared" si="22"/>
        <v>50</v>
      </c>
      <c r="BX33" s="1" t="str">
        <f t="shared" si="22"/>
        <v/>
      </c>
      <c r="BY33" s="1" t="str">
        <f t="shared" si="22"/>
        <v/>
      </c>
      <c r="BZ33" s="1">
        <f t="shared" si="22"/>
        <v>90</v>
      </c>
      <c r="CB33" s="1">
        <f>COUNTIF(BQ33:BZ33,"&gt;0")</f>
        <v>4</v>
      </c>
      <c r="CC33" s="1">
        <f>COUNTIF(BQ33:BZ33,"&lt;0")</f>
        <v>1</v>
      </c>
      <c r="CD33" s="1">
        <f>SUM(BQ33:BZ33)</f>
        <v>180</v>
      </c>
    </row>
    <row r="34" spans="1:82" x14ac:dyDescent="0.3">
      <c r="A34" s="20">
        <v>755</v>
      </c>
      <c r="B34" s="21" t="s">
        <v>17</v>
      </c>
      <c r="C34" s="20" t="s">
        <v>34</v>
      </c>
      <c r="AN34" s="1" t="s">
        <v>0</v>
      </c>
      <c r="AO34" s="1" t="s">
        <v>1</v>
      </c>
      <c r="AP34" s="1" t="s">
        <v>0</v>
      </c>
      <c r="AV34" s="1" t="s">
        <v>26</v>
      </c>
      <c r="BB34" s="1" t="s">
        <v>26</v>
      </c>
      <c r="BC34" s="1" t="s">
        <v>1</v>
      </c>
      <c r="BD34" s="1" t="s">
        <v>2</v>
      </c>
      <c r="BE34" s="1" t="s">
        <v>26</v>
      </c>
      <c r="BF34" s="1" t="s">
        <v>0</v>
      </c>
      <c r="BG34" s="1" t="s">
        <v>0</v>
      </c>
      <c r="BH34" s="1" t="s">
        <v>1</v>
      </c>
      <c r="BI34" s="1" t="s">
        <v>0</v>
      </c>
      <c r="BJ34" s="1" t="s">
        <v>2</v>
      </c>
      <c r="BK34" s="1" t="s">
        <v>0</v>
      </c>
      <c r="BQ34" s="1" t="s">
        <v>1</v>
      </c>
      <c r="BR34" s="1" t="s">
        <v>1</v>
      </c>
      <c r="BS34" s="1" t="s">
        <v>2</v>
      </c>
      <c r="BT34" s="1" t="s">
        <v>26</v>
      </c>
      <c r="BU34" s="1" t="s">
        <v>2</v>
      </c>
      <c r="BV34" s="1" t="s">
        <v>0</v>
      </c>
      <c r="BW34" s="1" t="s">
        <v>0</v>
      </c>
      <c r="BX34" s="1" t="s">
        <v>0</v>
      </c>
      <c r="BY34" s="1" t="s">
        <v>2</v>
      </c>
      <c r="BZ34" s="1" t="s">
        <v>1</v>
      </c>
    </row>
    <row r="35" spans="1:82" ht="18.75" customHeight="1" x14ac:dyDescent="0.3">
      <c r="A35" s="20"/>
      <c r="B35" s="21"/>
      <c r="C35" s="20"/>
      <c r="E35" s="1">
        <f>AK35+AZ35+BO35+CD35</f>
        <v>1145</v>
      </c>
      <c r="F35" s="1">
        <f>E35-O35+Q35+R35+S35+T35+U35+V35</f>
        <v>1115</v>
      </c>
      <c r="H35" s="1">
        <f>AI35+AX35+BM35+CB35</f>
        <v>23</v>
      </c>
      <c r="I35" s="1">
        <f>AJ35+AY35+BN35+CC35</f>
        <v>1</v>
      </c>
      <c r="K35" s="9">
        <v>0.41666666666666669</v>
      </c>
      <c r="L35" s="9">
        <v>0.50543981481481481</v>
      </c>
      <c r="M35" s="1">
        <f>ROUNDUP((L35-K35)*1440,0)</f>
        <v>128</v>
      </c>
      <c r="O35" s="1">
        <f>IF(M35&lt;=120,0,(M35-120)*10)</f>
        <v>80</v>
      </c>
      <c r="Q35" s="1">
        <f>IF(AND(AI35&gt;0,AX35&gt;0,BM35&gt;0,CB35&gt;0),30,0)</f>
        <v>0</v>
      </c>
      <c r="R35" s="1">
        <f>IF(AI35=10,50,0)</f>
        <v>0</v>
      </c>
      <c r="S35" s="1">
        <f>IF(AX35=10,50,0)</f>
        <v>0</v>
      </c>
      <c r="T35" s="1">
        <f>IF(BM35=10,50,0)</f>
        <v>50</v>
      </c>
      <c r="U35" s="1">
        <f>IF(CB35=10,50,0)</f>
        <v>0</v>
      </c>
      <c r="V35" s="1">
        <f>IF(AND(AG35=90,AV35=90,BK35=90,BZ35=90),40,0)</f>
        <v>0</v>
      </c>
      <c r="X35" s="1" t="str">
        <f>IF(NOT(ISBLANK(X34)),IF(X34=X$3,X$4,-X$4/2),"")</f>
        <v/>
      </c>
      <c r="Y35" s="1" t="str">
        <f t="shared" si="16"/>
        <v/>
      </c>
      <c r="Z35" s="1" t="str">
        <f t="shared" si="16"/>
        <v/>
      </c>
      <c r="AA35" s="1" t="str">
        <f t="shared" si="16"/>
        <v/>
      </c>
      <c r="AB35" s="1" t="str">
        <f t="shared" si="16"/>
        <v/>
      </c>
      <c r="AC35" s="1" t="str">
        <f t="shared" si="16"/>
        <v/>
      </c>
      <c r="AD35" s="1" t="str">
        <f t="shared" si="16"/>
        <v/>
      </c>
      <c r="AE35" s="1" t="str">
        <f t="shared" si="16"/>
        <v/>
      </c>
      <c r="AF35" s="1" t="str">
        <f t="shared" si="16"/>
        <v/>
      </c>
      <c r="AG35" s="1" t="str">
        <f t="shared" si="16"/>
        <v/>
      </c>
      <c r="AI35" s="1">
        <f>COUNTIF(X35:AG35,"&gt;0")</f>
        <v>0</v>
      </c>
      <c r="AJ35" s="1">
        <f>COUNTIF(X35:AG35,"&lt;0")</f>
        <v>0</v>
      </c>
      <c r="AK35" s="1">
        <f>SUM(X35:AG35)</f>
        <v>0</v>
      </c>
      <c r="AM35" s="1" t="str">
        <f>IF(NOT(ISBLANK(AM34)),IF(AM34=AM$3,AM$4,-AM$4/2),"")</f>
        <v/>
      </c>
      <c r="AN35" s="1">
        <f t="shared" si="18"/>
        <v>30</v>
      </c>
      <c r="AO35" s="1">
        <f t="shared" si="18"/>
        <v>40</v>
      </c>
      <c r="AP35" s="1">
        <f t="shared" si="18"/>
        <v>40</v>
      </c>
      <c r="AQ35" s="1" t="str">
        <f t="shared" si="18"/>
        <v/>
      </c>
      <c r="AR35" s="1" t="str">
        <f t="shared" si="18"/>
        <v/>
      </c>
      <c r="AS35" s="1" t="str">
        <f t="shared" si="18"/>
        <v/>
      </c>
      <c r="AT35" s="1" t="str">
        <f t="shared" si="18"/>
        <v/>
      </c>
      <c r="AU35" s="1" t="str">
        <f t="shared" si="18"/>
        <v/>
      </c>
      <c r="AV35" s="1">
        <f t="shared" si="18"/>
        <v>90</v>
      </c>
      <c r="AX35" s="1">
        <f>COUNTIF(AM35:AV35,"&gt;0")</f>
        <v>4</v>
      </c>
      <c r="AY35" s="1">
        <f>COUNTIF(AM35:AV35,"&lt;0")</f>
        <v>0</v>
      </c>
      <c r="AZ35" s="1">
        <f>SUM(AM35:AV35)</f>
        <v>200</v>
      </c>
      <c r="BB35" s="1">
        <f>IF(NOT(ISBLANK(BB34)),IF(BB34=BB$3,BB$4,-BB$4/2),"")</f>
        <v>20</v>
      </c>
      <c r="BC35" s="1">
        <f t="shared" si="20"/>
        <v>30</v>
      </c>
      <c r="BD35" s="1">
        <v>40</v>
      </c>
      <c r="BE35" s="1">
        <f t="shared" si="20"/>
        <v>40</v>
      </c>
      <c r="BF35" s="1">
        <f t="shared" si="20"/>
        <v>50</v>
      </c>
      <c r="BG35" s="1">
        <f t="shared" si="20"/>
        <v>60</v>
      </c>
      <c r="BH35" s="1">
        <f t="shared" si="20"/>
        <v>60</v>
      </c>
      <c r="BI35" s="1">
        <f t="shared" si="20"/>
        <v>70</v>
      </c>
      <c r="BJ35" s="1">
        <f t="shared" si="20"/>
        <v>80</v>
      </c>
      <c r="BK35" s="1">
        <f t="shared" si="20"/>
        <v>90</v>
      </c>
      <c r="BM35" s="1">
        <f>COUNTIF(BB35:BK35,"&gt;0")</f>
        <v>10</v>
      </c>
      <c r="BN35" s="1">
        <f>COUNTIF(BB35:BK35,"&lt;0")</f>
        <v>0</v>
      </c>
      <c r="BO35" s="1">
        <f>SUM(BB35:BK35)</f>
        <v>540</v>
      </c>
      <c r="BQ35" s="1">
        <f>IF(NOT(ISBLANK(BQ34)),IF(BQ34=BQ$3,BQ$4,-BQ$4/2),"")</f>
        <v>10</v>
      </c>
      <c r="BR35" s="1">
        <f t="shared" si="22"/>
        <v>20</v>
      </c>
      <c r="BS35" s="1">
        <f t="shared" si="22"/>
        <v>-15</v>
      </c>
      <c r="BT35" s="1">
        <f t="shared" si="22"/>
        <v>30</v>
      </c>
      <c r="BU35" s="1">
        <f t="shared" si="22"/>
        <v>40</v>
      </c>
      <c r="BV35" s="1">
        <f t="shared" si="22"/>
        <v>50</v>
      </c>
      <c r="BW35" s="1">
        <f t="shared" si="22"/>
        <v>50</v>
      </c>
      <c r="BX35" s="1">
        <f t="shared" si="22"/>
        <v>60</v>
      </c>
      <c r="BY35" s="1">
        <f t="shared" si="22"/>
        <v>70</v>
      </c>
      <c r="BZ35" s="1">
        <f t="shared" si="22"/>
        <v>90</v>
      </c>
      <c r="CB35" s="1">
        <f>COUNTIF(BQ35:BZ35,"&gt;0")</f>
        <v>9</v>
      </c>
      <c r="CC35" s="1">
        <f>COUNTIF(BQ35:BZ35,"&lt;0")</f>
        <v>1</v>
      </c>
      <c r="CD35" s="1">
        <f>SUM(BQ35:BZ35)</f>
        <v>405</v>
      </c>
    </row>
    <row r="36" spans="1:82" x14ac:dyDescent="0.3">
      <c r="A36" s="20">
        <v>758</v>
      </c>
      <c r="B36" s="21" t="s">
        <v>18</v>
      </c>
      <c r="C36" s="20" t="s">
        <v>34</v>
      </c>
      <c r="Z36" s="1" t="s">
        <v>0</v>
      </c>
      <c r="AA36" s="1" t="s">
        <v>0</v>
      </c>
      <c r="AB36" s="1" t="s">
        <v>2</v>
      </c>
      <c r="AC36" s="1" t="s">
        <v>1</v>
      </c>
      <c r="AN36" s="1" t="s">
        <v>0</v>
      </c>
      <c r="AO36" s="1" t="s">
        <v>0</v>
      </c>
      <c r="AQ36" s="1" t="s">
        <v>26</v>
      </c>
      <c r="AR36" s="1" t="s">
        <v>1</v>
      </c>
      <c r="AS36" s="1" t="s">
        <v>0</v>
      </c>
      <c r="AT36" s="1" t="s">
        <v>2</v>
      </c>
      <c r="AU36" s="1" t="s">
        <v>1</v>
      </c>
      <c r="AV36" s="1" t="s">
        <v>26</v>
      </c>
      <c r="BD36" s="1" t="s">
        <v>1</v>
      </c>
      <c r="BF36" s="1" t="s">
        <v>0</v>
      </c>
      <c r="BH36" s="1" t="s">
        <v>1</v>
      </c>
      <c r="BI36" s="1" t="s">
        <v>0</v>
      </c>
      <c r="BJ36" s="1" t="s">
        <v>2</v>
      </c>
      <c r="BK36" s="1" t="s">
        <v>0</v>
      </c>
      <c r="BT36" s="1" t="s">
        <v>26</v>
      </c>
      <c r="BV36" s="1" t="s">
        <v>51</v>
      </c>
      <c r="BW36" s="1" t="s">
        <v>0</v>
      </c>
      <c r="BX36" s="1" t="s">
        <v>0</v>
      </c>
      <c r="BY36" s="1" t="s">
        <v>2</v>
      </c>
      <c r="BZ36" s="1" t="s">
        <v>1</v>
      </c>
    </row>
    <row r="37" spans="1:82" ht="18.75" customHeight="1" x14ac:dyDescent="0.3">
      <c r="A37" s="20"/>
      <c r="B37" s="21"/>
      <c r="C37" s="20"/>
      <c r="E37" s="1">
        <f>AK37+AZ37+BO37+CD37</f>
        <v>1310</v>
      </c>
      <c r="F37" s="1">
        <f>E37-O37+Q37+R37+S37+T37+U37+V37</f>
        <v>1280</v>
      </c>
      <c r="H37" s="1">
        <f>AI37+AX37+BM37+CB37</f>
        <v>23</v>
      </c>
      <c r="I37" s="1">
        <f>AJ37+AY37+BN37+CC37</f>
        <v>1</v>
      </c>
      <c r="K37" s="9">
        <v>0.41666666666666669</v>
      </c>
      <c r="L37" s="9">
        <v>0.50416666666666665</v>
      </c>
      <c r="M37" s="1">
        <f>ROUNDUP((L37-K37)*1440,0)</f>
        <v>126</v>
      </c>
      <c r="O37" s="1">
        <f>IF(M37&lt;=120,0,(M37-120)*10)</f>
        <v>60</v>
      </c>
      <c r="Q37" s="1">
        <f>IF(AND(AI37&gt;0,AX37&gt;0,BM37&gt;0,CB37&gt;0),30,0)</f>
        <v>30</v>
      </c>
      <c r="R37" s="1">
        <f>IF(AI37=10,50,0)</f>
        <v>0</v>
      </c>
      <c r="S37" s="1">
        <f>IF(AX37=10,50,0)</f>
        <v>0</v>
      </c>
      <c r="T37" s="1">
        <f>IF(BM37=10,50,0)</f>
        <v>0</v>
      </c>
      <c r="U37" s="1">
        <f>IF(CB37=10,50,0)</f>
        <v>0</v>
      </c>
      <c r="V37" s="1">
        <f>IF(AND(AG37=90,AV37=90,BK37=90,BZ37=90),40,0)</f>
        <v>0</v>
      </c>
      <c r="X37" s="1" t="str">
        <f>IF(NOT(ISBLANK(X36)),IF(X36=X$3,X$4,-X$4/2),"")</f>
        <v/>
      </c>
      <c r="Y37" s="1" t="str">
        <f t="shared" si="16"/>
        <v/>
      </c>
      <c r="Z37" s="1">
        <f t="shared" si="16"/>
        <v>30</v>
      </c>
      <c r="AA37" s="1">
        <f t="shared" si="16"/>
        <v>30</v>
      </c>
      <c r="AB37" s="1">
        <f t="shared" si="16"/>
        <v>40</v>
      </c>
      <c r="AC37" s="1">
        <f t="shared" si="16"/>
        <v>50</v>
      </c>
      <c r="AD37" s="1" t="str">
        <f t="shared" si="16"/>
        <v/>
      </c>
      <c r="AE37" s="1" t="str">
        <f t="shared" si="16"/>
        <v/>
      </c>
      <c r="AF37" s="1" t="str">
        <f t="shared" si="16"/>
        <v/>
      </c>
      <c r="AG37" s="1" t="str">
        <f t="shared" si="16"/>
        <v/>
      </c>
      <c r="AI37" s="1">
        <f>COUNTIF(X37:AG37,"&gt;0")</f>
        <v>4</v>
      </c>
      <c r="AJ37" s="1">
        <f>COUNTIF(X37:AG37,"&lt;0")</f>
        <v>0</v>
      </c>
      <c r="AK37" s="1">
        <f>SUM(X37:AG37)</f>
        <v>150</v>
      </c>
      <c r="AM37" s="1" t="str">
        <f>IF(NOT(ISBLANK(AM36)),IF(AM36=AM$3,AM$4,-AM$4/2),"")</f>
        <v/>
      </c>
      <c r="AN37" s="1">
        <f t="shared" si="18"/>
        <v>30</v>
      </c>
      <c r="AO37" s="1">
        <f t="shared" si="18"/>
        <v>-20</v>
      </c>
      <c r="AP37" s="1" t="str">
        <f t="shared" si="18"/>
        <v/>
      </c>
      <c r="AQ37" s="1">
        <f t="shared" si="18"/>
        <v>50</v>
      </c>
      <c r="AR37" s="1">
        <f t="shared" si="18"/>
        <v>60</v>
      </c>
      <c r="AS37" s="1">
        <f t="shared" si="18"/>
        <v>60</v>
      </c>
      <c r="AT37" s="1">
        <f t="shared" si="18"/>
        <v>70</v>
      </c>
      <c r="AU37" s="1">
        <f t="shared" si="18"/>
        <v>80</v>
      </c>
      <c r="AV37" s="1">
        <f t="shared" si="18"/>
        <v>90</v>
      </c>
      <c r="AX37" s="1">
        <f>COUNTIF(AM37:AV37,"&gt;0")</f>
        <v>7</v>
      </c>
      <c r="AY37" s="1">
        <f>COUNTIF(AM37:AV37,"&lt;0")</f>
        <v>1</v>
      </c>
      <c r="AZ37" s="1">
        <f>SUM(AM37:AV37)</f>
        <v>420</v>
      </c>
      <c r="BB37" s="1" t="str">
        <f>IF(NOT(ISBLANK(BB36)),IF(BB36=BB$3,BB$4,-BB$4/2),"")</f>
        <v/>
      </c>
      <c r="BC37" s="1" t="str">
        <f t="shared" si="20"/>
        <v/>
      </c>
      <c r="BD37" s="1">
        <f t="shared" si="20"/>
        <v>40</v>
      </c>
      <c r="BE37" s="1" t="str">
        <f t="shared" si="20"/>
        <v/>
      </c>
      <c r="BF37" s="1">
        <f t="shared" si="20"/>
        <v>50</v>
      </c>
      <c r="BG37" s="1" t="str">
        <f t="shared" si="20"/>
        <v/>
      </c>
      <c r="BH37" s="1">
        <f t="shared" si="20"/>
        <v>60</v>
      </c>
      <c r="BI37" s="1">
        <f t="shared" si="20"/>
        <v>70</v>
      </c>
      <c r="BJ37" s="1">
        <f t="shared" si="20"/>
        <v>80</v>
      </c>
      <c r="BK37" s="1">
        <f t="shared" si="20"/>
        <v>90</v>
      </c>
      <c r="BM37" s="1">
        <f>COUNTIF(BB37:BK37,"&gt;0")</f>
        <v>6</v>
      </c>
      <c r="BN37" s="1">
        <f>COUNTIF(BB37:BK37,"&lt;0")</f>
        <v>0</v>
      </c>
      <c r="BO37" s="1">
        <f>SUM(BB37:BK37)</f>
        <v>390</v>
      </c>
      <c r="BQ37" s="1" t="str">
        <f>IF(NOT(ISBLANK(BQ36)),IF(BQ36=BQ$3,BQ$4,-BQ$4/2),"")</f>
        <v/>
      </c>
      <c r="BR37" s="1" t="str">
        <f t="shared" si="22"/>
        <v/>
      </c>
      <c r="BS37" s="1" t="str">
        <f t="shared" si="22"/>
        <v/>
      </c>
      <c r="BT37" s="1">
        <f t="shared" si="22"/>
        <v>30</v>
      </c>
      <c r="BU37" s="1" t="str">
        <f t="shared" si="22"/>
        <v/>
      </c>
      <c r="BV37" s="1">
        <v>50</v>
      </c>
      <c r="BW37" s="1">
        <f t="shared" si="22"/>
        <v>50</v>
      </c>
      <c r="BX37" s="1">
        <f t="shared" si="22"/>
        <v>60</v>
      </c>
      <c r="BY37" s="1">
        <f t="shared" si="22"/>
        <v>70</v>
      </c>
      <c r="BZ37" s="1">
        <f t="shared" si="22"/>
        <v>90</v>
      </c>
      <c r="CB37" s="1">
        <f>COUNTIF(BQ37:BZ37,"&gt;0")</f>
        <v>6</v>
      </c>
      <c r="CC37" s="1">
        <f>COUNTIF(BQ37:BZ37,"&lt;0")</f>
        <v>0</v>
      </c>
      <c r="CD37" s="1">
        <f>SUM(BQ37:BZ37)</f>
        <v>350</v>
      </c>
    </row>
    <row r="38" spans="1:82" x14ac:dyDescent="0.3">
      <c r="A38" s="20">
        <v>760</v>
      </c>
      <c r="B38" s="21" t="s">
        <v>19</v>
      </c>
      <c r="C38" s="20" t="s">
        <v>34</v>
      </c>
      <c r="AP38" s="1" t="s">
        <v>0</v>
      </c>
      <c r="BB38" s="1" t="s">
        <v>26</v>
      </c>
      <c r="BC38" s="1" t="s">
        <v>1</v>
      </c>
      <c r="BD38" s="1" t="s">
        <v>1</v>
      </c>
      <c r="BF38" s="1" t="s">
        <v>0</v>
      </c>
      <c r="BH38" s="1" t="s">
        <v>26</v>
      </c>
      <c r="BJ38" s="1" t="s">
        <v>2</v>
      </c>
      <c r="BK38" s="1" t="s">
        <v>0</v>
      </c>
      <c r="BQ38" s="1" t="s">
        <v>1</v>
      </c>
      <c r="BT38" s="1" t="s">
        <v>26</v>
      </c>
      <c r="BV38" s="1" t="s">
        <v>0</v>
      </c>
      <c r="BY38" s="1" t="s">
        <v>2</v>
      </c>
      <c r="BZ38" s="1" t="s">
        <v>1</v>
      </c>
    </row>
    <row r="39" spans="1:82" ht="18.75" customHeight="1" x14ac:dyDescent="0.3">
      <c r="A39" s="20"/>
      <c r="B39" s="21"/>
      <c r="C39" s="20"/>
      <c r="E39" s="1">
        <f>AK39+AZ39+BO39+CD39</f>
        <v>570</v>
      </c>
      <c r="F39" s="1">
        <f>E39-O39+Q39+R39+S39+T39+U39+V39</f>
        <v>500</v>
      </c>
      <c r="H39" s="1">
        <f>AI39+AX39+BM39+CB39</f>
        <v>12</v>
      </c>
      <c r="I39" s="1">
        <f>AJ39+AY39+BN39+CC39</f>
        <v>1</v>
      </c>
      <c r="K39" s="9">
        <v>0.41666666666666669</v>
      </c>
      <c r="L39" s="9">
        <v>0.50469907407407411</v>
      </c>
      <c r="M39" s="1">
        <f>ROUNDUP((L39-K39)*1440,0)</f>
        <v>127</v>
      </c>
      <c r="O39" s="1">
        <f>IF(M39&lt;=120,0,(M39-120)*10)</f>
        <v>70</v>
      </c>
      <c r="Q39" s="1">
        <f>IF(AND(AI39&gt;0,AX39&gt;0,BM39&gt;0,CB39&gt;0),30,0)</f>
        <v>0</v>
      </c>
      <c r="R39" s="1">
        <f>IF(AI39=10,50,0)</f>
        <v>0</v>
      </c>
      <c r="S39" s="1">
        <f>IF(AX39=10,50,0)</f>
        <v>0</v>
      </c>
      <c r="T39" s="1">
        <f>IF(BM39=10,50,0)</f>
        <v>0</v>
      </c>
      <c r="U39" s="1">
        <f>IF(CB39=10,50,0)</f>
        <v>0</v>
      </c>
      <c r="V39" s="1">
        <f>IF(AND(AG39=90,AV39=90,BK39=90,BZ39=90),40,0)</f>
        <v>0</v>
      </c>
      <c r="X39" s="1" t="str">
        <f>IF(NOT(ISBLANK(X38)),IF(X38=X$3,X$4,-X$4/2),"")</f>
        <v/>
      </c>
      <c r="Y39" s="1" t="str">
        <f t="shared" si="16"/>
        <v/>
      </c>
      <c r="Z39" s="1" t="str">
        <f t="shared" si="16"/>
        <v/>
      </c>
      <c r="AA39" s="1" t="str">
        <f t="shared" si="16"/>
        <v/>
      </c>
      <c r="AB39" s="1" t="str">
        <f t="shared" si="16"/>
        <v/>
      </c>
      <c r="AC39" s="1" t="str">
        <f t="shared" si="16"/>
        <v/>
      </c>
      <c r="AD39" s="1" t="str">
        <f t="shared" si="16"/>
        <v/>
      </c>
      <c r="AE39" s="1" t="str">
        <f t="shared" si="16"/>
        <v/>
      </c>
      <c r="AF39" s="1" t="str">
        <f t="shared" si="16"/>
        <v/>
      </c>
      <c r="AG39" s="1" t="str">
        <f t="shared" si="16"/>
        <v/>
      </c>
      <c r="AI39" s="1">
        <f>COUNTIF(X39:AG39,"&gt;0")</f>
        <v>0</v>
      </c>
      <c r="AJ39" s="1">
        <f>COUNTIF(X39:AG39,"&lt;0")</f>
        <v>0</v>
      </c>
      <c r="AK39" s="1">
        <f>SUM(X39:AG39)</f>
        <v>0</v>
      </c>
      <c r="AM39" s="1" t="str">
        <f>IF(NOT(ISBLANK(AM38)),IF(AM38=AM$3,AM$4,-AM$4/2),"")</f>
        <v/>
      </c>
      <c r="AN39" s="1" t="str">
        <f t="shared" si="18"/>
        <v/>
      </c>
      <c r="AO39" s="1" t="str">
        <f t="shared" si="18"/>
        <v/>
      </c>
      <c r="AP39" s="1">
        <f t="shared" si="18"/>
        <v>40</v>
      </c>
      <c r="AQ39" s="1" t="str">
        <f t="shared" si="18"/>
        <v/>
      </c>
      <c r="AR39" s="1" t="str">
        <f t="shared" si="18"/>
        <v/>
      </c>
      <c r="AS39" s="1" t="str">
        <f t="shared" si="18"/>
        <v/>
      </c>
      <c r="AT39" s="1" t="str">
        <f t="shared" si="18"/>
        <v/>
      </c>
      <c r="AU39" s="1" t="str">
        <f t="shared" si="18"/>
        <v/>
      </c>
      <c r="AV39" s="1" t="str">
        <f t="shared" si="18"/>
        <v/>
      </c>
      <c r="AX39" s="1">
        <f>COUNTIF(AM39:AV39,"&gt;0")</f>
        <v>1</v>
      </c>
      <c r="AY39" s="1">
        <f>COUNTIF(AM39:AV39,"&lt;0")</f>
        <v>0</v>
      </c>
      <c r="AZ39" s="1">
        <f>SUM(AM39:AV39)</f>
        <v>40</v>
      </c>
      <c r="BB39" s="1">
        <f>IF(NOT(ISBLANK(BB38)),IF(BB38=BB$3,BB$4,-BB$4/2),"")</f>
        <v>20</v>
      </c>
      <c r="BC39" s="1">
        <f t="shared" si="20"/>
        <v>30</v>
      </c>
      <c r="BD39" s="1">
        <f t="shared" si="20"/>
        <v>40</v>
      </c>
      <c r="BE39" s="1" t="str">
        <f t="shared" si="20"/>
        <v/>
      </c>
      <c r="BF39" s="1">
        <f t="shared" si="20"/>
        <v>50</v>
      </c>
      <c r="BG39" s="1" t="str">
        <f t="shared" si="20"/>
        <v/>
      </c>
      <c r="BH39" s="1">
        <f t="shared" si="20"/>
        <v>-30</v>
      </c>
      <c r="BI39" s="1" t="str">
        <f t="shared" si="20"/>
        <v/>
      </c>
      <c r="BJ39" s="1">
        <f t="shared" si="20"/>
        <v>80</v>
      </c>
      <c r="BK39" s="1">
        <f t="shared" si="20"/>
        <v>90</v>
      </c>
      <c r="BM39" s="1">
        <f>COUNTIF(BB39:BK39,"&gt;0")</f>
        <v>6</v>
      </c>
      <c r="BN39" s="1">
        <f>COUNTIF(BB39:BK39,"&lt;0")</f>
        <v>1</v>
      </c>
      <c r="BO39" s="1">
        <f>SUM(BB39:BK39)</f>
        <v>280</v>
      </c>
      <c r="BQ39" s="1">
        <f>IF(NOT(ISBLANK(BQ38)),IF(BQ38=BQ$3,BQ$4,-BQ$4/2),"")</f>
        <v>10</v>
      </c>
      <c r="BR39" s="1" t="str">
        <f t="shared" si="22"/>
        <v/>
      </c>
      <c r="BS39" s="1" t="str">
        <f t="shared" si="22"/>
        <v/>
      </c>
      <c r="BT39" s="1">
        <f t="shared" si="22"/>
        <v>30</v>
      </c>
      <c r="BU39" s="1" t="str">
        <f t="shared" si="22"/>
        <v/>
      </c>
      <c r="BV39" s="1">
        <f t="shared" si="22"/>
        <v>50</v>
      </c>
      <c r="BW39" s="1" t="str">
        <f t="shared" si="22"/>
        <v/>
      </c>
      <c r="BX39" s="1" t="str">
        <f t="shared" si="22"/>
        <v/>
      </c>
      <c r="BY39" s="1">
        <f t="shared" si="22"/>
        <v>70</v>
      </c>
      <c r="BZ39" s="1">
        <f t="shared" si="22"/>
        <v>90</v>
      </c>
      <c r="CB39" s="1">
        <f>COUNTIF(BQ39:BZ39,"&gt;0")</f>
        <v>5</v>
      </c>
      <c r="CC39" s="1">
        <f>COUNTIF(BQ39:BZ39,"&lt;0")</f>
        <v>0</v>
      </c>
      <c r="CD39" s="1">
        <f>SUM(BQ39:BZ39)</f>
        <v>250</v>
      </c>
    </row>
    <row r="40" spans="1:82" x14ac:dyDescent="0.3">
      <c r="A40" s="20">
        <v>761</v>
      </c>
      <c r="B40" s="21" t="s">
        <v>20</v>
      </c>
      <c r="C40" s="20" t="s">
        <v>34</v>
      </c>
      <c r="X40" s="1" t="s">
        <v>0</v>
      </c>
      <c r="AA40" s="1" t="s">
        <v>0</v>
      </c>
      <c r="BB40" s="1" t="s">
        <v>26</v>
      </c>
      <c r="BC40" s="1" t="s">
        <v>1</v>
      </c>
      <c r="BD40" s="1" t="s">
        <v>2</v>
      </c>
      <c r="BE40" s="1" t="s">
        <v>26</v>
      </c>
      <c r="BF40" s="1" t="s">
        <v>0</v>
      </c>
      <c r="BG40" s="1" t="s">
        <v>0</v>
      </c>
      <c r="BH40" s="1" t="s">
        <v>1</v>
      </c>
      <c r="BI40" s="1" t="s">
        <v>0</v>
      </c>
      <c r="BJ40" s="1" t="s">
        <v>2</v>
      </c>
      <c r="BK40" s="1" t="s">
        <v>0</v>
      </c>
      <c r="BQ40" s="1" t="s">
        <v>1</v>
      </c>
      <c r="BR40" s="1" t="s">
        <v>1</v>
      </c>
      <c r="BY40" s="1" t="s">
        <v>2</v>
      </c>
    </row>
    <row r="41" spans="1:82" ht="18.75" customHeight="1" x14ac:dyDescent="0.3">
      <c r="A41" s="20"/>
      <c r="B41" s="21"/>
      <c r="C41" s="20"/>
      <c r="E41" s="1">
        <f>AK41+AZ41+BO41+CD41</f>
        <v>680</v>
      </c>
      <c r="F41" s="1">
        <f>E41-O41+Q41+R41+S41+T41+U41+V41</f>
        <v>730</v>
      </c>
      <c r="H41" s="1">
        <f>AI41+AX41+BM41+CB41</f>
        <v>15</v>
      </c>
      <c r="I41" s="1">
        <f>AJ41+AY41+BN41+CC41</f>
        <v>0</v>
      </c>
      <c r="K41" s="9">
        <v>0.41666666666666669</v>
      </c>
      <c r="L41" s="9">
        <v>0.48988425925925927</v>
      </c>
      <c r="M41" s="1">
        <f>ROUNDUP((L41-K41)*1440,0)</f>
        <v>106</v>
      </c>
      <c r="O41" s="1">
        <f>IF(M41&lt;=120,0,(M41-120)*10)</f>
        <v>0</v>
      </c>
      <c r="Q41" s="1">
        <f>IF(AND(AI41&gt;0,AX41&gt;0,BM41&gt;0,CB41&gt;0),30,0)</f>
        <v>0</v>
      </c>
      <c r="R41" s="1">
        <f>IF(AI41=10,50,0)</f>
        <v>0</v>
      </c>
      <c r="S41" s="1">
        <f>IF(AX41=10,50,0)</f>
        <v>0</v>
      </c>
      <c r="T41" s="1">
        <f>IF(BM41=10,50,0)</f>
        <v>50</v>
      </c>
      <c r="U41" s="1">
        <f>IF(CB41=10,50,0)</f>
        <v>0</v>
      </c>
      <c r="V41" s="1">
        <f>IF(AND(AG41=90,AV41=90,BK41=90,BZ41=90),40,0)</f>
        <v>0</v>
      </c>
      <c r="X41" s="1">
        <f>IF(NOT(ISBLANK(X40)),IF(X40=X$3,X$4,-X$4/2),"")</f>
        <v>10</v>
      </c>
      <c r="Y41" s="1" t="str">
        <f t="shared" si="16"/>
        <v/>
      </c>
      <c r="Z41" s="1" t="str">
        <f t="shared" si="16"/>
        <v/>
      </c>
      <c r="AA41" s="1">
        <f t="shared" si="16"/>
        <v>30</v>
      </c>
      <c r="AB41" s="1" t="str">
        <f t="shared" si="16"/>
        <v/>
      </c>
      <c r="AC41" s="1" t="str">
        <f t="shared" si="16"/>
        <v/>
      </c>
      <c r="AD41" s="1" t="str">
        <f t="shared" si="16"/>
        <v/>
      </c>
      <c r="AE41" s="1" t="str">
        <f t="shared" si="16"/>
        <v/>
      </c>
      <c r="AF41" s="1" t="str">
        <f t="shared" si="16"/>
        <v/>
      </c>
      <c r="AG41" s="1" t="str">
        <f t="shared" si="16"/>
        <v/>
      </c>
      <c r="AI41" s="1">
        <f>COUNTIF(X41:AG41,"&gt;0")</f>
        <v>2</v>
      </c>
      <c r="AJ41" s="1">
        <f>COUNTIF(X41:AG41,"&lt;0")</f>
        <v>0</v>
      </c>
      <c r="AK41" s="1">
        <f>SUM(X41:AG41)</f>
        <v>40</v>
      </c>
      <c r="AM41" s="1" t="str">
        <f>IF(NOT(ISBLANK(AM40)),IF(AM40=AM$3,AM$4,-AM$4/2),"")</f>
        <v/>
      </c>
      <c r="AN41" s="1" t="str">
        <f t="shared" si="18"/>
        <v/>
      </c>
      <c r="AO41" s="1" t="str">
        <f t="shared" si="18"/>
        <v/>
      </c>
      <c r="AP41" s="1" t="str">
        <f t="shared" si="18"/>
        <v/>
      </c>
      <c r="AQ41" s="1" t="str">
        <f t="shared" si="18"/>
        <v/>
      </c>
      <c r="AR41" s="1" t="str">
        <f t="shared" si="18"/>
        <v/>
      </c>
      <c r="AS41" s="1" t="str">
        <f t="shared" si="18"/>
        <v/>
      </c>
      <c r="AT41" s="1" t="str">
        <f t="shared" si="18"/>
        <v/>
      </c>
      <c r="AU41" s="1" t="str">
        <f t="shared" si="18"/>
        <v/>
      </c>
      <c r="AV41" s="1" t="str">
        <f t="shared" si="18"/>
        <v/>
      </c>
      <c r="AX41" s="1">
        <f>COUNTIF(AM41:AV41,"&gt;0")</f>
        <v>0</v>
      </c>
      <c r="AY41" s="1">
        <f>COUNTIF(AM41:AV41,"&lt;0")</f>
        <v>0</v>
      </c>
      <c r="AZ41" s="1">
        <f>SUM(AM41:AV41)</f>
        <v>0</v>
      </c>
      <c r="BB41" s="1">
        <f>IF(NOT(ISBLANK(BB40)),IF(BB40=BB$3,BB$4,-BB$4/2),"")</f>
        <v>20</v>
      </c>
      <c r="BC41" s="1">
        <f t="shared" si="20"/>
        <v>30</v>
      </c>
      <c r="BD41" s="1">
        <v>40</v>
      </c>
      <c r="BE41" s="1">
        <f t="shared" si="20"/>
        <v>40</v>
      </c>
      <c r="BF41" s="1">
        <f t="shared" si="20"/>
        <v>50</v>
      </c>
      <c r="BG41" s="1">
        <f t="shared" si="20"/>
        <v>60</v>
      </c>
      <c r="BH41" s="1">
        <f t="shared" si="20"/>
        <v>60</v>
      </c>
      <c r="BI41" s="1">
        <f t="shared" si="20"/>
        <v>70</v>
      </c>
      <c r="BJ41" s="1">
        <f t="shared" si="20"/>
        <v>80</v>
      </c>
      <c r="BK41" s="1">
        <f t="shared" si="20"/>
        <v>90</v>
      </c>
      <c r="BM41" s="1">
        <f>COUNTIF(BB41:BK41,"&gt;0")</f>
        <v>10</v>
      </c>
      <c r="BN41" s="1">
        <f>COUNTIF(BB41:BK41,"&lt;0")</f>
        <v>0</v>
      </c>
      <c r="BO41" s="1">
        <f>SUM(BB41:BK41)</f>
        <v>540</v>
      </c>
      <c r="BQ41" s="1">
        <f>IF(NOT(ISBLANK(BQ40)),IF(BQ40=BQ$3,BQ$4,-BQ$4/2),"")</f>
        <v>10</v>
      </c>
      <c r="BR41" s="1">
        <f t="shared" si="22"/>
        <v>20</v>
      </c>
      <c r="BS41" s="1" t="str">
        <f t="shared" si="22"/>
        <v/>
      </c>
      <c r="BT41" s="1" t="str">
        <f t="shared" si="22"/>
        <v/>
      </c>
      <c r="BU41" s="1" t="str">
        <f t="shared" si="22"/>
        <v/>
      </c>
      <c r="BV41" s="1" t="str">
        <f t="shared" si="22"/>
        <v/>
      </c>
      <c r="BW41" s="1" t="str">
        <f t="shared" si="22"/>
        <v/>
      </c>
      <c r="BX41" s="1" t="str">
        <f t="shared" si="22"/>
        <v/>
      </c>
      <c r="BY41" s="1">
        <f t="shared" si="22"/>
        <v>70</v>
      </c>
      <c r="BZ41" s="1" t="str">
        <f t="shared" si="22"/>
        <v/>
      </c>
      <c r="CB41" s="1">
        <f>COUNTIF(BQ41:BZ41,"&gt;0")</f>
        <v>3</v>
      </c>
      <c r="CC41" s="1">
        <f>COUNTIF(BQ41:BZ41,"&lt;0")</f>
        <v>0</v>
      </c>
      <c r="CD41" s="1">
        <f>SUM(BQ41:BZ41)</f>
        <v>100</v>
      </c>
    </row>
    <row r="42" spans="1:82" x14ac:dyDescent="0.3">
      <c r="A42" s="20">
        <v>763</v>
      </c>
      <c r="B42" s="21" t="s">
        <v>21</v>
      </c>
      <c r="C42" s="20" t="s">
        <v>35</v>
      </c>
      <c r="X42" s="1" t="s">
        <v>1</v>
      </c>
      <c r="BB42" s="1" t="s">
        <v>26</v>
      </c>
      <c r="BE42" s="1" t="s">
        <v>26</v>
      </c>
      <c r="BG42" s="1" t="s">
        <v>0</v>
      </c>
      <c r="BR42" s="1" t="s">
        <v>1</v>
      </c>
      <c r="BT42" s="1" t="s">
        <v>26</v>
      </c>
      <c r="BX42" s="1" t="s">
        <v>0</v>
      </c>
    </row>
    <row r="43" spans="1:82" ht="18.75" customHeight="1" x14ac:dyDescent="0.3">
      <c r="A43" s="20"/>
      <c r="B43" s="21"/>
      <c r="C43" s="20"/>
      <c r="E43" s="1">
        <f>AK43+AZ43+BO43+CD43</f>
        <v>225</v>
      </c>
      <c r="F43" s="1">
        <f>E43-O43+Q43+R43+S43+T43+U43+V43</f>
        <v>225</v>
      </c>
      <c r="H43" s="1">
        <f>AI43+AX43+BM43+CB43</f>
        <v>6</v>
      </c>
      <c r="I43" s="1">
        <f>AJ43+AY43+BN43+CC43</f>
        <v>1</v>
      </c>
      <c r="K43" s="9">
        <v>0.41666666666666669</v>
      </c>
      <c r="L43" s="9">
        <v>0.4972685185185185</v>
      </c>
      <c r="M43" s="1">
        <f>ROUNDUP((L43-K43)*1440,0)</f>
        <v>117</v>
      </c>
      <c r="O43" s="1">
        <f>IF(M43&lt;=120,0,(M43-120)*10)</f>
        <v>0</v>
      </c>
      <c r="Q43" s="1">
        <f>IF(AND(AI43&gt;0,AX43&gt;0,BM43&gt;0,CB43&gt;0),30,0)</f>
        <v>0</v>
      </c>
      <c r="R43" s="1">
        <f>IF(AI43=10,50,0)</f>
        <v>0</v>
      </c>
      <c r="S43" s="1">
        <f>IF(AX43=10,50,0)</f>
        <v>0</v>
      </c>
      <c r="T43" s="1">
        <f>IF(BM43=10,50,0)</f>
        <v>0</v>
      </c>
      <c r="U43" s="1">
        <f>IF(CB43=10,50,0)</f>
        <v>0</v>
      </c>
      <c r="V43" s="1">
        <f>IF(AND(AG43=90,AV43=90,BK43=90,BZ43=90),40,0)</f>
        <v>0</v>
      </c>
      <c r="X43" s="1">
        <f>IF(NOT(ISBLANK(X42)),IF(X42=X$3,X$4,-X$4/2),"")</f>
        <v>-5</v>
      </c>
      <c r="Y43" s="1" t="str">
        <f t="shared" si="16"/>
        <v/>
      </c>
      <c r="Z43" s="1" t="str">
        <f t="shared" si="16"/>
        <v/>
      </c>
      <c r="AA43" s="1" t="str">
        <f t="shared" si="16"/>
        <v/>
      </c>
      <c r="AB43" s="1" t="str">
        <f t="shared" si="16"/>
        <v/>
      </c>
      <c r="AC43" s="1" t="str">
        <f t="shared" si="16"/>
        <v/>
      </c>
      <c r="AD43" s="1" t="str">
        <f t="shared" si="16"/>
        <v/>
      </c>
      <c r="AE43" s="1" t="str">
        <f t="shared" si="16"/>
        <v/>
      </c>
      <c r="AF43" s="1" t="str">
        <f t="shared" si="16"/>
        <v/>
      </c>
      <c r="AG43" s="1" t="str">
        <f t="shared" si="16"/>
        <v/>
      </c>
      <c r="AI43" s="1">
        <f>COUNTIF(X43:AG43,"&gt;0")</f>
        <v>0</v>
      </c>
      <c r="AJ43" s="1">
        <f>COUNTIF(X43:AG43,"&lt;0")</f>
        <v>1</v>
      </c>
      <c r="AK43" s="1">
        <f>SUM(X43:AG43)</f>
        <v>-5</v>
      </c>
      <c r="AM43" s="1" t="str">
        <f>IF(NOT(ISBLANK(AM42)),IF(AM42=AM$3,AM$4,-AM$4/2),"")</f>
        <v/>
      </c>
      <c r="AN43" s="1" t="str">
        <f t="shared" si="18"/>
        <v/>
      </c>
      <c r="AO43" s="1" t="str">
        <f t="shared" si="18"/>
        <v/>
      </c>
      <c r="AP43" s="1" t="str">
        <f t="shared" si="18"/>
        <v/>
      </c>
      <c r="AQ43" s="1" t="str">
        <f t="shared" si="18"/>
        <v/>
      </c>
      <c r="AR43" s="1" t="str">
        <f t="shared" si="18"/>
        <v/>
      </c>
      <c r="AS43" s="1" t="str">
        <f t="shared" si="18"/>
        <v/>
      </c>
      <c r="AT43" s="1" t="str">
        <f t="shared" si="18"/>
        <v/>
      </c>
      <c r="AU43" s="1" t="str">
        <f t="shared" si="18"/>
        <v/>
      </c>
      <c r="AV43" s="1" t="str">
        <f t="shared" si="18"/>
        <v/>
      </c>
      <c r="AX43" s="1">
        <f>COUNTIF(AM43:AV43,"&gt;0")</f>
        <v>0</v>
      </c>
      <c r="AY43" s="1">
        <f>COUNTIF(AM43:AV43,"&lt;0")</f>
        <v>0</v>
      </c>
      <c r="AZ43" s="1">
        <f>SUM(AM43:AV43)</f>
        <v>0</v>
      </c>
      <c r="BB43" s="1">
        <f>IF(NOT(ISBLANK(BB42)),IF(BB42=BB$3,BB$4,-BB$4/2),"")</f>
        <v>20</v>
      </c>
      <c r="BC43" s="1" t="str">
        <f t="shared" si="20"/>
        <v/>
      </c>
      <c r="BD43" s="1" t="str">
        <f t="shared" si="20"/>
        <v/>
      </c>
      <c r="BE43" s="1">
        <f t="shared" si="20"/>
        <v>40</v>
      </c>
      <c r="BF43" s="1" t="str">
        <f t="shared" si="20"/>
        <v/>
      </c>
      <c r="BG43" s="1">
        <f t="shared" si="20"/>
        <v>60</v>
      </c>
      <c r="BH43" s="1" t="str">
        <f t="shared" si="20"/>
        <v/>
      </c>
      <c r="BI43" s="1" t="str">
        <f t="shared" si="20"/>
        <v/>
      </c>
      <c r="BJ43" s="1" t="str">
        <f t="shared" si="20"/>
        <v/>
      </c>
      <c r="BK43" s="1" t="str">
        <f t="shared" si="20"/>
        <v/>
      </c>
      <c r="BM43" s="1">
        <f>COUNTIF(BB43:BK43,"&gt;0")</f>
        <v>3</v>
      </c>
      <c r="BN43" s="1">
        <f>COUNTIF(BB43:BK43,"&lt;0")</f>
        <v>0</v>
      </c>
      <c r="BO43" s="1">
        <f>SUM(BB43:BK43)</f>
        <v>120</v>
      </c>
      <c r="BQ43" s="1" t="str">
        <f>IF(NOT(ISBLANK(BQ42)),IF(BQ42=BQ$3,BQ$4,-BQ$4/2),"")</f>
        <v/>
      </c>
      <c r="BR43" s="1">
        <f t="shared" si="22"/>
        <v>20</v>
      </c>
      <c r="BS43" s="1" t="str">
        <f t="shared" si="22"/>
        <v/>
      </c>
      <c r="BT43" s="1">
        <f t="shared" si="22"/>
        <v>30</v>
      </c>
      <c r="BU43" s="1" t="str">
        <f t="shared" si="22"/>
        <v/>
      </c>
      <c r="BV43" s="1" t="str">
        <f t="shared" si="22"/>
        <v/>
      </c>
      <c r="BW43" s="1" t="str">
        <f t="shared" si="22"/>
        <v/>
      </c>
      <c r="BX43" s="1">
        <f t="shared" si="22"/>
        <v>60</v>
      </c>
      <c r="BY43" s="1" t="str">
        <f t="shared" si="22"/>
        <v/>
      </c>
      <c r="BZ43" s="1" t="str">
        <f t="shared" si="22"/>
        <v/>
      </c>
      <c r="CB43" s="1">
        <f>COUNTIF(BQ43:BZ43,"&gt;0")</f>
        <v>3</v>
      </c>
      <c r="CC43" s="1">
        <f>COUNTIF(BQ43:BZ43,"&lt;0")</f>
        <v>0</v>
      </c>
      <c r="CD43" s="1">
        <f>SUM(BQ43:BZ43)</f>
        <v>110</v>
      </c>
    </row>
    <row r="44" spans="1:82" x14ac:dyDescent="0.3">
      <c r="A44" s="20">
        <v>764</v>
      </c>
      <c r="B44" s="21" t="s">
        <v>22</v>
      </c>
      <c r="C44" s="20" t="s">
        <v>35</v>
      </c>
      <c r="AM44" s="1" t="s">
        <v>0</v>
      </c>
      <c r="AN44" s="1" t="s">
        <v>0</v>
      </c>
      <c r="AO44" s="1" t="s">
        <v>1</v>
      </c>
      <c r="AP44" s="1" t="s">
        <v>0</v>
      </c>
      <c r="AQ44" s="1" t="s">
        <v>26</v>
      </c>
      <c r="AR44" s="1" t="s">
        <v>1</v>
      </c>
      <c r="AS44" s="1" t="s">
        <v>0</v>
      </c>
      <c r="AT44" s="1" t="s">
        <v>2</v>
      </c>
      <c r="AU44" s="1" t="s">
        <v>1</v>
      </c>
      <c r="AV44" s="1" t="s">
        <v>2</v>
      </c>
      <c r="BG44" s="1" t="s">
        <v>26</v>
      </c>
      <c r="BJ44" s="1" t="s">
        <v>2</v>
      </c>
      <c r="BQ44" s="1" t="s">
        <v>1</v>
      </c>
      <c r="BR44" s="1" t="s">
        <v>1</v>
      </c>
      <c r="BT44" s="1" t="s">
        <v>51</v>
      </c>
      <c r="BU44" s="1" t="s">
        <v>2</v>
      </c>
      <c r="BV44" s="1" t="s">
        <v>0</v>
      </c>
      <c r="BW44" s="1" t="s">
        <v>0</v>
      </c>
      <c r="BX44" s="1" t="s">
        <v>0</v>
      </c>
      <c r="BY44" s="1" t="s">
        <v>2</v>
      </c>
      <c r="BZ44" s="1" t="s">
        <v>1</v>
      </c>
    </row>
    <row r="45" spans="1:82" ht="18.75" customHeight="1" x14ac:dyDescent="0.3">
      <c r="A45" s="20"/>
      <c r="B45" s="21"/>
      <c r="C45" s="20"/>
      <c r="E45" s="1">
        <f>AK45+AZ45+BO45+CD45</f>
        <v>875</v>
      </c>
      <c r="F45" s="1">
        <f>E45-O45+Q45+R45+S45+T45+U45+V45</f>
        <v>725</v>
      </c>
      <c r="H45" s="1">
        <f>AI45+AX45+BM45+CB45</f>
        <v>19</v>
      </c>
      <c r="I45" s="1">
        <f>AJ45+AY45+BN45+CC45</f>
        <v>2</v>
      </c>
      <c r="K45" s="9">
        <v>0.41666666666666669</v>
      </c>
      <c r="L45" s="9">
        <v>0.50983796296296291</v>
      </c>
      <c r="M45" s="1">
        <f>ROUNDUP((L45-K45)*1440,0)</f>
        <v>135</v>
      </c>
      <c r="O45" s="1">
        <f>IF(M45&lt;=120,0,(M45-120)*10)</f>
        <v>150</v>
      </c>
      <c r="Q45" s="1">
        <f>IF(AND(AI45&gt;0,AX45&gt;0,BM45&gt;0,CB45&gt;0),30,0)</f>
        <v>0</v>
      </c>
      <c r="R45" s="1">
        <f>IF(AI45=10,50,0)</f>
        <v>0</v>
      </c>
      <c r="S45" s="1">
        <f>IF(AX45=10,50,0)</f>
        <v>0</v>
      </c>
      <c r="T45" s="1">
        <f>IF(BM45=10,50,0)</f>
        <v>0</v>
      </c>
      <c r="U45" s="1">
        <f>IF(CB45=10,50,0)</f>
        <v>0</v>
      </c>
      <c r="V45" s="1">
        <f>IF(AND(AG45=90,AV45=90,BK45=90,BZ45=90),40,0)</f>
        <v>0</v>
      </c>
      <c r="X45" s="1" t="str">
        <f>IF(NOT(ISBLANK(X44)),IF(X44=X$3,X$4,-X$4/2),"")</f>
        <v/>
      </c>
      <c r="Y45" s="1" t="str">
        <f t="shared" si="16"/>
        <v/>
      </c>
      <c r="Z45" s="1" t="str">
        <f t="shared" si="16"/>
        <v/>
      </c>
      <c r="AA45" s="1" t="str">
        <f t="shared" si="16"/>
        <v/>
      </c>
      <c r="AB45" s="1" t="str">
        <f t="shared" si="16"/>
        <v/>
      </c>
      <c r="AC45" s="1" t="str">
        <f t="shared" si="16"/>
        <v/>
      </c>
      <c r="AD45" s="1" t="str">
        <f t="shared" si="16"/>
        <v/>
      </c>
      <c r="AE45" s="1" t="str">
        <f t="shared" si="16"/>
        <v/>
      </c>
      <c r="AF45" s="1" t="str">
        <f t="shared" si="16"/>
        <v/>
      </c>
      <c r="AG45" s="1" t="str">
        <f t="shared" si="16"/>
        <v/>
      </c>
      <c r="AI45" s="1">
        <f>COUNTIF(X45:AG45,"&gt;0")</f>
        <v>0</v>
      </c>
      <c r="AJ45" s="1">
        <f>COUNTIF(X45:AG45,"&lt;0")</f>
        <v>0</v>
      </c>
      <c r="AK45" s="1">
        <f>SUM(X45:AG45)</f>
        <v>0</v>
      </c>
      <c r="AM45" s="1">
        <f>IF(NOT(ISBLANK(AM44)),IF(AM44=AM$3,AM$4,-AM$4/2),"")</f>
        <v>20</v>
      </c>
      <c r="AN45" s="1">
        <f t="shared" si="18"/>
        <v>30</v>
      </c>
      <c r="AO45" s="1">
        <f t="shared" si="18"/>
        <v>40</v>
      </c>
      <c r="AP45" s="1">
        <f t="shared" si="18"/>
        <v>40</v>
      </c>
      <c r="AQ45" s="1">
        <f t="shared" si="18"/>
        <v>50</v>
      </c>
      <c r="AR45" s="1">
        <f t="shared" si="18"/>
        <v>60</v>
      </c>
      <c r="AS45" s="1">
        <f t="shared" si="18"/>
        <v>60</v>
      </c>
      <c r="AT45" s="1">
        <f t="shared" si="18"/>
        <v>70</v>
      </c>
      <c r="AU45" s="1">
        <f t="shared" si="18"/>
        <v>80</v>
      </c>
      <c r="AV45" s="1">
        <f t="shared" si="18"/>
        <v>-45</v>
      </c>
      <c r="AX45" s="1">
        <f>COUNTIF(AM45:AV45,"&gt;0")</f>
        <v>9</v>
      </c>
      <c r="AY45" s="1">
        <f>COUNTIF(AM45:AV45,"&lt;0")</f>
        <v>1</v>
      </c>
      <c r="AZ45" s="1">
        <f>SUM(AM45:AV45)</f>
        <v>405</v>
      </c>
      <c r="BB45" s="1" t="str">
        <f>IF(NOT(ISBLANK(BB44)),IF(BB44=BB$3,BB$4,-BB$4/2),"")</f>
        <v/>
      </c>
      <c r="BC45" s="1" t="str">
        <f t="shared" si="20"/>
        <v/>
      </c>
      <c r="BD45" s="1" t="str">
        <f t="shared" si="20"/>
        <v/>
      </c>
      <c r="BE45" s="1" t="str">
        <f t="shared" si="20"/>
        <v/>
      </c>
      <c r="BF45" s="1" t="str">
        <f t="shared" si="20"/>
        <v/>
      </c>
      <c r="BG45" s="1">
        <f t="shared" si="20"/>
        <v>-30</v>
      </c>
      <c r="BH45" s="1" t="str">
        <f t="shared" si="20"/>
        <v/>
      </c>
      <c r="BI45" s="1" t="str">
        <f t="shared" si="20"/>
        <v/>
      </c>
      <c r="BJ45" s="1">
        <f t="shared" si="20"/>
        <v>80</v>
      </c>
      <c r="BK45" s="1" t="str">
        <f t="shared" si="20"/>
        <v/>
      </c>
      <c r="BM45" s="1">
        <f>COUNTIF(BB45:BK45,"&gt;0")</f>
        <v>1</v>
      </c>
      <c r="BN45" s="1">
        <f>COUNTIF(BB45:BK45,"&lt;0")</f>
        <v>1</v>
      </c>
      <c r="BO45" s="1">
        <f>SUM(BB45:BK45)</f>
        <v>50</v>
      </c>
      <c r="BQ45" s="1">
        <f>IF(NOT(ISBLANK(BQ44)),IF(BQ44=BQ$3,BQ$4,-BQ$4/2),"")</f>
        <v>10</v>
      </c>
      <c r="BR45" s="1">
        <f t="shared" si="22"/>
        <v>20</v>
      </c>
      <c r="BS45" s="1" t="str">
        <f t="shared" si="22"/>
        <v/>
      </c>
      <c r="BT45" s="1">
        <v>30</v>
      </c>
      <c r="BU45" s="1">
        <f t="shared" si="22"/>
        <v>40</v>
      </c>
      <c r="BV45" s="1">
        <f t="shared" si="22"/>
        <v>50</v>
      </c>
      <c r="BW45" s="1">
        <f t="shared" si="22"/>
        <v>50</v>
      </c>
      <c r="BX45" s="1">
        <f t="shared" si="22"/>
        <v>60</v>
      </c>
      <c r="BY45" s="1">
        <f t="shared" si="22"/>
        <v>70</v>
      </c>
      <c r="BZ45" s="1">
        <f t="shared" si="22"/>
        <v>90</v>
      </c>
      <c r="CB45" s="1">
        <f>COUNTIF(BQ45:BZ45,"&gt;0")</f>
        <v>9</v>
      </c>
      <c r="CC45" s="1">
        <f>COUNTIF(BQ45:BZ45,"&lt;0")</f>
        <v>0</v>
      </c>
      <c r="CD45" s="1">
        <f>SUM(BQ45:BZ45)</f>
        <v>420</v>
      </c>
    </row>
    <row r="46" spans="1:82" x14ac:dyDescent="0.3">
      <c r="A46" s="20">
        <v>765</v>
      </c>
      <c r="B46" s="21" t="s">
        <v>23</v>
      </c>
      <c r="C46" s="20" t="s">
        <v>34</v>
      </c>
      <c r="X46" s="1" t="s">
        <v>0</v>
      </c>
      <c r="BB46" s="1" t="s">
        <v>26</v>
      </c>
      <c r="BC46" s="1" t="s">
        <v>1</v>
      </c>
      <c r="BD46" s="1" t="s">
        <v>1</v>
      </c>
      <c r="BE46" s="1" t="s">
        <v>26</v>
      </c>
      <c r="BF46" s="1" t="s">
        <v>0</v>
      </c>
      <c r="BG46" s="1" t="s">
        <v>0</v>
      </c>
      <c r="BH46" s="1" t="s">
        <v>1</v>
      </c>
      <c r="BI46" s="1" t="s">
        <v>0</v>
      </c>
      <c r="BJ46" s="1" t="s">
        <v>2</v>
      </c>
      <c r="BK46" s="1" t="s">
        <v>0</v>
      </c>
      <c r="BR46" s="1" t="s">
        <v>1</v>
      </c>
      <c r="BT46" s="1" t="s">
        <v>26</v>
      </c>
      <c r="BX46" s="1" t="s">
        <v>0</v>
      </c>
      <c r="BY46" s="1" t="s">
        <v>2</v>
      </c>
    </row>
    <row r="47" spans="1:82" ht="18.75" customHeight="1" x14ac:dyDescent="0.3">
      <c r="A47" s="20"/>
      <c r="B47" s="21"/>
      <c r="C47" s="20"/>
      <c r="E47" s="1">
        <f>AK47+AZ47+BO47+CD47</f>
        <v>730</v>
      </c>
      <c r="F47" s="1">
        <f>E47-O47+Q47+R47+S47+T47+U47+V47</f>
        <v>640</v>
      </c>
      <c r="H47" s="1">
        <f>AI47+AX47+BM47+CB47</f>
        <v>15</v>
      </c>
      <c r="I47" s="1">
        <f>AJ47+AY47+BN47+CC47</f>
        <v>0</v>
      </c>
      <c r="K47" s="9">
        <v>0.41666666666666669</v>
      </c>
      <c r="L47" s="9">
        <v>0.50949074074074074</v>
      </c>
      <c r="M47" s="1">
        <f>ROUNDUP((L47-K47)*1440,0)</f>
        <v>134</v>
      </c>
      <c r="O47" s="1">
        <f>IF(M47&lt;=120,0,(M47-120)*10)</f>
        <v>140</v>
      </c>
      <c r="Q47" s="1">
        <f>IF(AND(AI47&gt;0,AX47&gt;0,BM47&gt;0,CB47&gt;0),30,0)</f>
        <v>0</v>
      </c>
      <c r="R47" s="1">
        <f>IF(AI47=10,50,0)</f>
        <v>0</v>
      </c>
      <c r="S47" s="1">
        <f>IF(AX47=10,50,0)</f>
        <v>0</v>
      </c>
      <c r="T47" s="1">
        <f>IF(BM47=10,50,0)</f>
        <v>50</v>
      </c>
      <c r="U47" s="1">
        <f>IF(CB47=10,50,0)</f>
        <v>0</v>
      </c>
      <c r="V47" s="1">
        <f>IF(AND(AG47=90,AV47=90,BK47=90,BZ47=90),40,0)</f>
        <v>0</v>
      </c>
      <c r="X47" s="1">
        <f>IF(NOT(ISBLANK(X46)),IF(X46=X$3,X$4,-X$4/2),"")</f>
        <v>10</v>
      </c>
      <c r="Y47" s="1" t="str">
        <f t="shared" si="16"/>
        <v/>
      </c>
      <c r="Z47" s="1" t="str">
        <f t="shared" si="16"/>
        <v/>
      </c>
      <c r="AA47" s="1" t="str">
        <f t="shared" si="16"/>
        <v/>
      </c>
      <c r="AB47" s="1" t="str">
        <f t="shared" si="16"/>
        <v/>
      </c>
      <c r="AC47" s="1" t="str">
        <f t="shared" si="16"/>
        <v/>
      </c>
      <c r="AD47" s="1" t="str">
        <f t="shared" si="16"/>
        <v/>
      </c>
      <c r="AE47" s="1" t="str">
        <f t="shared" si="16"/>
        <v/>
      </c>
      <c r="AF47" s="1" t="str">
        <f t="shared" si="16"/>
        <v/>
      </c>
      <c r="AG47" s="1" t="str">
        <f t="shared" si="16"/>
        <v/>
      </c>
      <c r="AI47" s="1">
        <f>COUNTIF(X47:AG47,"&gt;0")</f>
        <v>1</v>
      </c>
      <c r="AJ47" s="1">
        <f>COUNTIF(X47:AG47,"&lt;0")</f>
        <v>0</v>
      </c>
      <c r="AK47" s="1">
        <f>SUM(X47:AG47)</f>
        <v>10</v>
      </c>
      <c r="AM47" s="1" t="str">
        <f>IF(NOT(ISBLANK(AM46)),IF(AM46=AM$3,AM$4,-AM$4/2),"")</f>
        <v/>
      </c>
      <c r="AN47" s="1" t="str">
        <f t="shared" si="18"/>
        <v/>
      </c>
      <c r="AO47" s="1" t="str">
        <f t="shared" si="18"/>
        <v/>
      </c>
      <c r="AP47" s="1" t="str">
        <f t="shared" si="18"/>
        <v/>
      </c>
      <c r="AQ47" s="1" t="str">
        <f t="shared" si="18"/>
        <v/>
      </c>
      <c r="AR47" s="1" t="str">
        <f t="shared" si="18"/>
        <v/>
      </c>
      <c r="AS47" s="1" t="str">
        <f t="shared" si="18"/>
        <v/>
      </c>
      <c r="AT47" s="1" t="str">
        <f t="shared" si="18"/>
        <v/>
      </c>
      <c r="AU47" s="1" t="str">
        <f t="shared" si="18"/>
        <v/>
      </c>
      <c r="AV47" s="1" t="str">
        <f t="shared" si="18"/>
        <v/>
      </c>
      <c r="AX47" s="1">
        <f>COUNTIF(AM47:AV47,"&gt;0")</f>
        <v>0</v>
      </c>
      <c r="AY47" s="1">
        <f>COUNTIF(AM47:AV47,"&lt;0")</f>
        <v>0</v>
      </c>
      <c r="AZ47" s="1">
        <f>SUM(AM47:AV47)</f>
        <v>0</v>
      </c>
      <c r="BB47" s="1">
        <f>IF(NOT(ISBLANK(BB46)),IF(BB46=BB$3,BB$4,-BB$4/2),"")</f>
        <v>20</v>
      </c>
      <c r="BC47" s="1">
        <f t="shared" si="20"/>
        <v>30</v>
      </c>
      <c r="BD47" s="1">
        <f t="shared" si="20"/>
        <v>40</v>
      </c>
      <c r="BE47" s="1">
        <f t="shared" si="20"/>
        <v>40</v>
      </c>
      <c r="BF47" s="1">
        <f t="shared" si="20"/>
        <v>50</v>
      </c>
      <c r="BG47" s="1">
        <f t="shared" si="20"/>
        <v>60</v>
      </c>
      <c r="BH47" s="1">
        <f t="shared" si="20"/>
        <v>60</v>
      </c>
      <c r="BI47" s="1">
        <f t="shared" si="20"/>
        <v>70</v>
      </c>
      <c r="BJ47" s="1">
        <f t="shared" si="20"/>
        <v>80</v>
      </c>
      <c r="BK47" s="1">
        <f t="shared" si="20"/>
        <v>90</v>
      </c>
      <c r="BM47" s="1">
        <f>COUNTIF(BB47:BK47,"&gt;0")</f>
        <v>10</v>
      </c>
      <c r="BN47" s="1">
        <f>COUNTIF(BB47:BK47,"&lt;0")</f>
        <v>0</v>
      </c>
      <c r="BO47" s="1">
        <f>SUM(BB47:BK47)</f>
        <v>540</v>
      </c>
      <c r="BQ47" s="1" t="str">
        <f>IF(NOT(ISBLANK(BQ46)),IF(BQ46=BQ$3,BQ$4,-BQ$4/2),"")</f>
        <v/>
      </c>
      <c r="BR47" s="1">
        <f t="shared" si="22"/>
        <v>20</v>
      </c>
      <c r="BS47" s="1" t="str">
        <f t="shared" si="22"/>
        <v/>
      </c>
      <c r="BT47" s="1">
        <f t="shared" si="22"/>
        <v>30</v>
      </c>
      <c r="BU47" s="1" t="str">
        <f t="shared" si="22"/>
        <v/>
      </c>
      <c r="BV47" s="1" t="str">
        <f t="shared" si="22"/>
        <v/>
      </c>
      <c r="BW47" s="1" t="str">
        <f t="shared" si="22"/>
        <v/>
      </c>
      <c r="BX47" s="1">
        <f t="shared" si="22"/>
        <v>60</v>
      </c>
      <c r="BY47" s="1">
        <f t="shared" si="22"/>
        <v>70</v>
      </c>
      <c r="BZ47" s="1" t="str">
        <f t="shared" si="22"/>
        <v/>
      </c>
      <c r="CB47" s="1">
        <f>COUNTIF(BQ47:BZ47,"&gt;0")</f>
        <v>4</v>
      </c>
      <c r="CC47" s="1">
        <f>COUNTIF(BQ47:BZ47,"&lt;0")</f>
        <v>0</v>
      </c>
      <c r="CD47" s="1">
        <f>SUM(BQ47:BZ47)</f>
        <v>180</v>
      </c>
    </row>
    <row r="48" spans="1:82" x14ac:dyDescent="0.3">
      <c r="A48" s="20">
        <v>766</v>
      </c>
      <c r="B48" s="21" t="s">
        <v>24</v>
      </c>
      <c r="C48" s="20" t="s">
        <v>34</v>
      </c>
      <c r="BB48" s="1" t="s">
        <v>26</v>
      </c>
      <c r="BC48" s="1" t="s">
        <v>1</v>
      </c>
      <c r="BD48" s="1" t="s">
        <v>1</v>
      </c>
      <c r="BE48" s="1" t="s">
        <v>26</v>
      </c>
      <c r="BF48" s="1" t="s">
        <v>0</v>
      </c>
      <c r="BG48" s="1" t="s">
        <v>0</v>
      </c>
      <c r="BH48" s="1" t="s">
        <v>1</v>
      </c>
      <c r="BI48" s="1" t="s">
        <v>0</v>
      </c>
      <c r="BK48" s="1" t="s">
        <v>0</v>
      </c>
      <c r="BQ48" s="1" t="s">
        <v>1</v>
      </c>
    </row>
    <row r="49" spans="1:82" ht="18.75" customHeight="1" x14ac:dyDescent="0.3">
      <c r="A49" s="20"/>
      <c r="B49" s="21"/>
      <c r="C49" s="20"/>
      <c r="E49" s="1">
        <f>AK49+AZ49+BO49+CD49</f>
        <v>470</v>
      </c>
      <c r="F49" s="1">
        <f>E49-O49+Q49+R49+S49+T49+U49+V49</f>
        <v>470</v>
      </c>
      <c r="H49" s="1">
        <f>AI49+AX49+BM49+CB49</f>
        <v>10</v>
      </c>
      <c r="I49" s="1">
        <f>AJ49+AY49+BN49+CC49</f>
        <v>0</v>
      </c>
      <c r="K49" s="9">
        <v>0.41666666666666669</v>
      </c>
      <c r="L49" s="9">
        <v>0.49652777777777779</v>
      </c>
      <c r="M49" s="1">
        <f>ROUNDUP((L49-K49)*1440,0)</f>
        <v>115</v>
      </c>
      <c r="O49" s="1">
        <f>IF(M49&lt;=120,0,(M49-120)*10)</f>
        <v>0</v>
      </c>
      <c r="Q49" s="1">
        <f>IF(AND(AI49&gt;0,AX49&gt;0,BM49&gt;0,CB49&gt;0),30,0)</f>
        <v>0</v>
      </c>
      <c r="R49" s="1">
        <f>IF(AI49=10,50,0)</f>
        <v>0</v>
      </c>
      <c r="S49" s="1">
        <f>IF(AX49=10,50,0)</f>
        <v>0</v>
      </c>
      <c r="T49" s="1">
        <f>IF(BM49=10,50,0)</f>
        <v>0</v>
      </c>
      <c r="U49" s="1">
        <f>IF(CB49=10,50,0)</f>
        <v>0</v>
      </c>
      <c r="V49" s="1">
        <f>IF(AND(AG49=90,AV49=90,BK49=90,BZ49=90),40,0)</f>
        <v>0</v>
      </c>
      <c r="X49" s="1" t="str">
        <f>IF(NOT(ISBLANK(X48)),IF(X48=X$3,X$4,-X$4/2),"")</f>
        <v/>
      </c>
      <c r="Y49" s="1" t="str">
        <f t="shared" si="16"/>
        <v/>
      </c>
      <c r="Z49" s="1" t="str">
        <f t="shared" si="16"/>
        <v/>
      </c>
      <c r="AA49" s="1" t="str">
        <f t="shared" si="16"/>
        <v/>
      </c>
      <c r="AB49" s="1" t="str">
        <f t="shared" si="16"/>
        <v/>
      </c>
      <c r="AC49" s="1" t="str">
        <f t="shared" si="16"/>
        <v/>
      </c>
      <c r="AD49" s="1" t="str">
        <f t="shared" si="16"/>
        <v/>
      </c>
      <c r="AE49" s="1" t="str">
        <f t="shared" si="16"/>
        <v/>
      </c>
      <c r="AF49" s="1" t="str">
        <f t="shared" si="16"/>
        <v/>
      </c>
      <c r="AG49" s="1" t="str">
        <f t="shared" si="16"/>
        <v/>
      </c>
      <c r="AI49" s="1">
        <f>COUNTIF(X49:AG49,"&gt;0")</f>
        <v>0</v>
      </c>
      <c r="AJ49" s="1">
        <f>COUNTIF(X49:AG49,"&lt;0")</f>
        <v>0</v>
      </c>
      <c r="AK49" s="1">
        <f>SUM(X49:AG49)</f>
        <v>0</v>
      </c>
      <c r="AM49" s="1" t="str">
        <f>IF(NOT(ISBLANK(AM48)),IF(AM48=AM$3,AM$4,-AM$4/2),"")</f>
        <v/>
      </c>
      <c r="AN49" s="1" t="str">
        <f t="shared" si="18"/>
        <v/>
      </c>
      <c r="AO49" s="1" t="str">
        <f t="shared" si="18"/>
        <v/>
      </c>
      <c r="AP49" s="1" t="str">
        <f t="shared" si="18"/>
        <v/>
      </c>
      <c r="AQ49" s="1" t="str">
        <f t="shared" si="18"/>
        <v/>
      </c>
      <c r="AR49" s="1" t="str">
        <f t="shared" si="18"/>
        <v/>
      </c>
      <c r="AS49" s="1" t="str">
        <f t="shared" si="18"/>
        <v/>
      </c>
      <c r="AT49" s="1" t="str">
        <f t="shared" si="18"/>
        <v/>
      </c>
      <c r="AU49" s="1" t="str">
        <f t="shared" si="18"/>
        <v/>
      </c>
      <c r="AV49" s="1" t="str">
        <f t="shared" si="18"/>
        <v/>
      </c>
      <c r="AX49" s="1">
        <f>COUNTIF(AM49:AV49,"&gt;0")</f>
        <v>0</v>
      </c>
      <c r="AY49" s="1">
        <f>COUNTIF(AM49:AV49,"&lt;0")</f>
        <v>0</v>
      </c>
      <c r="AZ49" s="1">
        <f>SUM(AM49:AV49)</f>
        <v>0</v>
      </c>
      <c r="BB49" s="1">
        <f>IF(NOT(ISBLANK(BB48)),IF(BB48=BB$3,BB$4,-BB$4/2),"")</f>
        <v>20</v>
      </c>
      <c r="BC49" s="1">
        <f t="shared" si="20"/>
        <v>30</v>
      </c>
      <c r="BD49" s="1">
        <f t="shared" si="20"/>
        <v>40</v>
      </c>
      <c r="BE49" s="1">
        <f t="shared" si="20"/>
        <v>40</v>
      </c>
      <c r="BF49" s="1">
        <f t="shared" si="20"/>
        <v>50</v>
      </c>
      <c r="BG49" s="1">
        <f t="shared" si="20"/>
        <v>60</v>
      </c>
      <c r="BH49" s="1">
        <f t="shared" si="20"/>
        <v>60</v>
      </c>
      <c r="BI49" s="1">
        <f t="shared" si="20"/>
        <v>70</v>
      </c>
      <c r="BJ49" s="1" t="str">
        <f t="shared" si="20"/>
        <v/>
      </c>
      <c r="BK49" s="1">
        <f t="shared" si="20"/>
        <v>90</v>
      </c>
      <c r="BM49" s="1">
        <f>COUNTIF(BB49:BK49,"&gt;0")</f>
        <v>9</v>
      </c>
      <c r="BN49" s="1">
        <f>COUNTIF(BB49:BK49,"&lt;0")</f>
        <v>0</v>
      </c>
      <c r="BO49" s="1">
        <f>SUM(BB49:BK49)</f>
        <v>460</v>
      </c>
      <c r="BQ49" s="1">
        <f>IF(NOT(ISBLANK(BQ48)),IF(BQ48=BQ$3,BQ$4,-BQ$4/2),"")</f>
        <v>10</v>
      </c>
      <c r="BR49" s="1" t="str">
        <f t="shared" si="22"/>
        <v/>
      </c>
      <c r="BS49" s="1" t="str">
        <f t="shared" si="22"/>
        <v/>
      </c>
      <c r="BT49" s="1" t="str">
        <f t="shared" si="22"/>
        <v/>
      </c>
      <c r="BU49" s="1" t="str">
        <f t="shared" si="22"/>
        <v/>
      </c>
      <c r="BV49" s="1" t="str">
        <f t="shared" si="22"/>
        <v/>
      </c>
      <c r="BW49" s="1" t="str">
        <f t="shared" si="22"/>
        <v/>
      </c>
      <c r="BX49" s="1" t="str">
        <f t="shared" si="22"/>
        <v/>
      </c>
      <c r="BY49" s="1" t="str">
        <f t="shared" si="22"/>
        <v/>
      </c>
      <c r="BZ49" s="1" t="str">
        <f t="shared" si="22"/>
        <v/>
      </c>
      <c r="CB49" s="1">
        <f>COUNTIF(BQ49:BZ49,"&gt;0")</f>
        <v>1</v>
      </c>
      <c r="CC49" s="1">
        <f>COUNTIF(BQ49:BZ49,"&lt;0")</f>
        <v>0</v>
      </c>
      <c r="CD49" s="1">
        <f>SUM(BQ49:BZ49)</f>
        <v>10</v>
      </c>
    </row>
    <row r="50" spans="1:82" x14ac:dyDescent="0.3">
      <c r="A50" s="20">
        <v>767</v>
      </c>
      <c r="B50" s="21" t="s">
        <v>25</v>
      </c>
      <c r="C50" s="20" t="s">
        <v>35</v>
      </c>
      <c r="X50" s="1" t="s">
        <v>0</v>
      </c>
      <c r="Y50" s="1" t="s">
        <v>26</v>
      </c>
      <c r="Z50" s="1" t="s">
        <v>0</v>
      </c>
      <c r="AA50" s="1" t="s">
        <v>0</v>
      </c>
      <c r="AB50" s="1" t="s">
        <v>2</v>
      </c>
      <c r="AC50" s="1" t="s">
        <v>1</v>
      </c>
      <c r="AD50" s="1" t="s">
        <v>0</v>
      </c>
      <c r="AE50" s="1" t="s">
        <v>1</v>
      </c>
      <c r="AF50" s="1" t="s">
        <v>2</v>
      </c>
      <c r="AG50" s="1" t="s">
        <v>0</v>
      </c>
      <c r="AM50" s="1" t="s">
        <v>0</v>
      </c>
      <c r="AN50" s="1" t="s">
        <v>0</v>
      </c>
      <c r="AO50" s="1" t="s">
        <v>1</v>
      </c>
      <c r="AQ50" s="1" t="s">
        <v>26</v>
      </c>
      <c r="AS50" s="1" t="s">
        <v>0</v>
      </c>
      <c r="AT50" s="1" t="s">
        <v>2</v>
      </c>
      <c r="AV50" s="1" t="s">
        <v>26</v>
      </c>
      <c r="BB50" s="1" t="s">
        <v>26</v>
      </c>
      <c r="BC50" s="1" t="s">
        <v>1</v>
      </c>
      <c r="BD50" s="1" t="s">
        <v>2</v>
      </c>
      <c r="BE50" s="1" t="s">
        <v>26</v>
      </c>
      <c r="BF50" s="1" t="s">
        <v>0</v>
      </c>
      <c r="BG50" s="1" t="s">
        <v>2</v>
      </c>
      <c r="BH50" s="1" t="s">
        <v>1</v>
      </c>
      <c r="BI50" s="1" t="s">
        <v>0</v>
      </c>
      <c r="BJ50" s="1" t="s">
        <v>2</v>
      </c>
      <c r="BK50" s="1" t="s">
        <v>0</v>
      </c>
      <c r="BR50" s="1" t="s">
        <v>1</v>
      </c>
      <c r="BS50" s="1" t="s">
        <v>0</v>
      </c>
      <c r="BT50" s="1" t="s">
        <v>26</v>
      </c>
      <c r="BV50" s="1" t="s">
        <v>51</v>
      </c>
      <c r="BX50" s="1" t="s">
        <v>0</v>
      </c>
      <c r="BY50" s="1" t="s">
        <v>2</v>
      </c>
      <c r="BZ50" s="1" t="s">
        <v>1</v>
      </c>
    </row>
    <row r="51" spans="1:82" ht="18.75" customHeight="1" x14ac:dyDescent="0.3">
      <c r="A51" s="20"/>
      <c r="B51" s="21"/>
      <c r="C51" s="20"/>
      <c r="E51" s="1">
        <f>AK51+AZ51+BO51+CD51</f>
        <v>1580</v>
      </c>
      <c r="F51" s="1">
        <f>E51-O51+Q51+R51+S51+T51+U51+V51</f>
        <v>1630</v>
      </c>
      <c r="H51" s="1">
        <f>AI51+AX51+BM51+CB51</f>
        <v>32</v>
      </c>
      <c r="I51" s="1">
        <f>AJ51+AY51+BN51+CC51</f>
        <v>2</v>
      </c>
      <c r="K51" s="9">
        <v>0.41666666666666669</v>
      </c>
      <c r="L51" s="9">
        <v>0.5013657407407407</v>
      </c>
      <c r="M51" s="1">
        <f>ROUNDUP((L51-K51)*1440,0)</f>
        <v>122</v>
      </c>
      <c r="O51" s="1">
        <f>IF(M51&lt;=120,0,(M51-120)*10)</f>
        <v>20</v>
      </c>
      <c r="Q51" s="1">
        <f>IF(AND(AI51&gt;0,AX51&gt;0,BM51&gt;0,CB51&gt;0),30,0)</f>
        <v>30</v>
      </c>
      <c r="R51" s="1">
        <f>IF(AI51=10,50,0)</f>
        <v>0</v>
      </c>
      <c r="S51" s="1">
        <f>IF(AX51=10,50,0)</f>
        <v>0</v>
      </c>
      <c r="T51" s="1">
        <f>IF(BM51=10,50,0)</f>
        <v>0</v>
      </c>
      <c r="U51" s="1">
        <f>IF(CB51=10,50,0)</f>
        <v>0</v>
      </c>
      <c r="V51" s="1">
        <f>IF(AND(AG51=90,AV51=90,BK51=90,BZ51=90),40,0)</f>
        <v>40</v>
      </c>
      <c r="X51" s="1">
        <f>IF(NOT(ISBLANK(X50)),IF(X50=X$3,X$4,-X$4/2),"")</f>
        <v>10</v>
      </c>
      <c r="Y51" s="1">
        <f t="shared" si="16"/>
        <v>-10</v>
      </c>
      <c r="Z51" s="1">
        <f t="shared" si="16"/>
        <v>30</v>
      </c>
      <c r="AA51" s="1">
        <f t="shared" si="16"/>
        <v>30</v>
      </c>
      <c r="AB51" s="1">
        <f t="shared" si="16"/>
        <v>40</v>
      </c>
      <c r="AC51" s="1">
        <f t="shared" si="16"/>
        <v>50</v>
      </c>
      <c r="AD51" s="1">
        <f t="shared" si="16"/>
        <v>50</v>
      </c>
      <c r="AE51" s="1">
        <f t="shared" si="16"/>
        <v>60</v>
      </c>
      <c r="AF51" s="1">
        <f t="shared" si="16"/>
        <v>70</v>
      </c>
      <c r="AG51" s="1">
        <f t="shared" si="16"/>
        <v>90</v>
      </c>
      <c r="AI51" s="1">
        <f>COUNTIF(X51:AG51,"&gt;0")</f>
        <v>9</v>
      </c>
      <c r="AJ51" s="1">
        <f>COUNTIF(X51:AG51,"&lt;0")</f>
        <v>1</v>
      </c>
      <c r="AK51" s="1">
        <f>SUM(X51:AG51)</f>
        <v>420</v>
      </c>
      <c r="AM51" s="1">
        <f>IF(NOT(ISBLANK(AM50)),IF(AM50=AM$3,AM$4,-AM$4/2),"")</f>
        <v>20</v>
      </c>
      <c r="AN51" s="1">
        <f t="shared" si="18"/>
        <v>30</v>
      </c>
      <c r="AO51" s="1">
        <f t="shared" si="18"/>
        <v>40</v>
      </c>
      <c r="AP51" s="1" t="str">
        <f t="shared" si="18"/>
        <v/>
      </c>
      <c r="AQ51" s="1">
        <f t="shared" si="18"/>
        <v>50</v>
      </c>
      <c r="AR51" s="1" t="str">
        <f t="shared" si="18"/>
        <v/>
      </c>
      <c r="AS51" s="1">
        <f t="shared" si="18"/>
        <v>60</v>
      </c>
      <c r="AT51" s="1">
        <f t="shared" si="18"/>
        <v>70</v>
      </c>
      <c r="AU51" s="1" t="str">
        <f t="shared" si="18"/>
        <v/>
      </c>
      <c r="AV51" s="1">
        <f t="shared" si="18"/>
        <v>90</v>
      </c>
      <c r="AX51" s="1">
        <f>COUNTIF(AM51:AV51,"&gt;0")</f>
        <v>7</v>
      </c>
      <c r="AY51" s="1">
        <f>COUNTIF(AM51:AV51,"&lt;0")</f>
        <v>0</v>
      </c>
      <c r="AZ51" s="1">
        <f>SUM(AM51:AV51)</f>
        <v>360</v>
      </c>
      <c r="BB51" s="1">
        <f>IF(NOT(ISBLANK(BB50)),IF(BB50=BB$3,BB$4,-BB$4/2),"")</f>
        <v>20</v>
      </c>
      <c r="BC51" s="1">
        <f t="shared" si="20"/>
        <v>30</v>
      </c>
      <c r="BD51" s="1">
        <v>40</v>
      </c>
      <c r="BE51" s="1">
        <f t="shared" si="20"/>
        <v>40</v>
      </c>
      <c r="BF51" s="1">
        <f t="shared" si="20"/>
        <v>50</v>
      </c>
      <c r="BG51" s="1">
        <f t="shared" si="20"/>
        <v>-30</v>
      </c>
      <c r="BH51" s="1">
        <f t="shared" si="20"/>
        <v>60</v>
      </c>
      <c r="BI51" s="1">
        <f t="shared" si="20"/>
        <v>70</v>
      </c>
      <c r="BJ51" s="1">
        <f t="shared" si="20"/>
        <v>80</v>
      </c>
      <c r="BK51" s="1">
        <f t="shared" si="20"/>
        <v>90</v>
      </c>
      <c r="BM51" s="1">
        <f>COUNTIF(BB51:BK51,"&gt;0")</f>
        <v>9</v>
      </c>
      <c r="BN51" s="1">
        <f>COUNTIF(BB51:BK51,"&lt;0")</f>
        <v>1</v>
      </c>
      <c r="BO51" s="1">
        <f>SUM(BB51:BK51)</f>
        <v>450</v>
      </c>
      <c r="BQ51" s="1" t="str">
        <f>IF(NOT(ISBLANK(BQ50)),IF(BQ50=BQ$3,BQ$4,-BQ$4/2),"")</f>
        <v/>
      </c>
      <c r="BR51" s="1">
        <f t="shared" si="22"/>
        <v>20</v>
      </c>
      <c r="BS51" s="1">
        <f t="shared" si="22"/>
        <v>30</v>
      </c>
      <c r="BT51" s="1">
        <f t="shared" si="22"/>
        <v>30</v>
      </c>
      <c r="BU51" s="1" t="str">
        <f t="shared" si="22"/>
        <v/>
      </c>
      <c r="BV51" s="1">
        <v>50</v>
      </c>
      <c r="BW51" s="1" t="str">
        <f t="shared" si="22"/>
        <v/>
      </c>
      <c r="BX51" s="1">
        <f t="shared" si="22"/>
        <v>60</v>
      </c>
      <c r="BY51" s="1">
        <f t="shared" si="22"/>
        <v>70</v>
      </c>
      <c r="BZ51" s="1">
        <f t="shared" si="22"/>
        <v>90</v>
      </c>
      <c r="CB51" s="1">
        <f>COUNTIF(BQ51:BZ51,"&gt;0")</f>
        <v>7</v>
      </c>
      <c r="CC51" s="1">
        <f>COUNTIF(BQ51:BZ51,"&lt;0")</f>
        <v>0</v>
      </c>
      <c r="CD51" s="1">
        <f>SUM(BQ51:BZ51)</f>
        <v>350</v>
      </c>
    </row>
    <row r="54" spans="1:82" x14ac:dyDescent="0.3">
      <c r="B54" s="15" t="s">
        <v>54</v>
      </c>
      <c r="X54" s="1">
        <f>COUNTIF(X5:X52,"&gt;0")</f>
        <v>12</v>
      </c>
      <c r="Y54" s="1">
        <f>COUNTIF(Y5:Y52,"&gt;0")</f>
        <v>9</v>
      </c>
      <c r="Z54" s="1">
        <f>COUNTIF(Z5:Z52,"&gt;0")</f>
        <v>9</v>
      </c>
      <c r="AA54" s="1">
        <f>COUNTIF(AA5:AA52,"&gt;0")</f>
        <v>12</v>
      </c>
      <c r="AB54" s="1">
        <f>COUNTIF(AB5:AB52,"&gt;0")</f>
        <v>10</v>
      </c>
      <c r="AC54" s="1">
        <f>COUNTIF(AC5:AC52,"&gt;0")</f>
        <v>7</v>
      </c>
      <c r="AD54" s="1">
        <f>COUNTIF(AD5:AD52,"&gt;0")</f>
        <v>9</v>
      </c>
      <c r="AE54" s="1">
        <f>COUNTIF(AE5:AE52,"&gt;0")</f>
        <v>5</v>
      </c>
      <c r="AF54" s="1">
        <f>COUNTIF(AF5:AF52,"&gt;0")</f>
        <v>9</v>
      </c>
      <c r="AG54" s="1">
        <f>COUNTIF(AG5:AG52,"&gt;0")</f>
        <v>9</v>
      </c>
      <c r="AM54" s="1">
        <f>COUNTIF(AM5:AM52,"&gt;0")</f>
        <v>6</v>
      </c>
      <c r="AN54" s="1">
        <f>COUNTIF(AN5:AN52,"&gt;0")</f>
        <v>9</v>
      </c>
      <c r="AO54" s="1">
        <f>COUNTIF(AO5:AO52,"&gt;0")</f>
        <v>11</v>
      </c>
      <c r="AP54" s="1">
        <f>COUNTIF(AP5:AP52,"&gt;0")</f>
        <v>8</v>
      </c>
      <c r="AQ54" s="1">
        <f>COUNTIF(AQ5:AQ52,"&gt;0")</f>
        <v>7</v>
      </c>
      <c r="AR54" s="1">
        <f>COUNTIF(AR5:AR52,"&gt;0")</f>
        <v>5</v>
      </c>
      <c r="AS54" s="1">
        <f>COUNTIF(AS5:AS52,"&gt;0")</f>
        <v>6</v>
      </c>
      <c r="AT54" s="1">
        <f>COUNTIF(AT5:AT52,"&gt;0")</f>
        <v>7</v>
      </c>
      <c r="AU54" s="1">
        <f>COUNTIF(AU5:AU52,"&gt;0")</f>
        <v>5</v>
      </c>
      <c r="AV54" s="1">
        <f>COUNTIF(AV5:AV52,"&gt;0")</f>
        <v>8</v>
      </c>
      <c r="BB54" s="1">
        <f>COUNTIF(BB5:BB52,"&gt;0")</f>
        <v>9</v>
      </c>
      <c r="BC54" s="1">
        <f>COUNTIF(BC5:BC52,"&gt;0")</f>
        <v>10</v>
      </c>
      <c r="BD54" s="1">
        <f>COUNTIF(BD5:BD52,"&gt;0")</f>
        <v>13</v>
      </c>
      <c r="BE54" s="1">
        <f>COUNTIF(BE5:BE52,"&gt;0")</f>
        <v>8</v>
      </c>
      <c r="BF54" s="1">
        <f>COUNTIF(BF5:BF52,"&gt;0")</f>
        <v>13</v>
      </c>
      <c r="BG54" s="1">
        <f>COUNTIF(BG5:BG52,"&gt;0")</f>
        <v>7</v>
      </c>
      <c r="BH54" s="1">
        <f>COUNTIF(BH5:BH52,"&gt;0")</f>
        <v>10</v>
      </c>
      <c r="BI54" s="1">
        <f>COUNTIF(BI5:BI52,"&gt;0")</f>
        <v>12</v>
      </c>
      <c r="BJ54" s="1">
        <f>COUNTIF(BJ5:BJ52,"&gt;0")</f>
        <v>11</v>
      </c>
      <c r="BK54" s="1">
        <f>COUNTIF(BK5:BK52,"&gt;0")</f>
        <v>13</v>
      </c>
      <c r="BQ54" s="1">
        <f>COUNTIF(BQ5:BQ52,"&gt;0")</f>
        <v>10</v>
      </c>
      <c r="BR54" s="1">
        <f>COUNTIF(BR5:BR52,"&gt;0")</f>
        <v>10</v>
      </c>
      <c r="BS54" s="1">
        <f>COUNTIF(BS5:BS52,"&gt;0")</f>
        <v>3</v>
      </c>
      <c r="BT54" s="1">
        <f>COUNTIF(BT5:BT52,"&gt;0")</f>
        <v>12</v>
      </c>
      <c r="BU54" s="1">
        <f>COUNTIF(BU5:BU52,"&gt;0")</f>
        <v>4</v>
      </c>
      <c r="BV54" s="1">
        <f>COUNTIF(BV5:BV52,"&gt;0")</f>
        <v>11</v>
      </c>
      <c r="BW54" s="1">
        <f>COUNTIF(BW5:BW52,"&gt;0")</f>
        <v>7</v>
      </c>
      <c r="BX54" s="1">
        <f>COUNTIF(BX5:BX52,"&gt;0")</f>
        <v>9</v>
      </c>
      <c r="BY54" s="1">
        <f>COUNTIF(BY5:BY52,"&gt;0")</f>
        <v>13</v>
      </c>
      <c r="BZ54" s="1">
        <f>COUNTIF(BZ5:BZ52,"&gt;0")</f>
        <v>12</v>
      </c>
    </row>
    <row r="55" spans="1:82" x14ac:dyDescent="0.3">
      <c r="B55" s="15" t="s">
        <v>55</v>
      </c>
      <c r="X55" s="1">
        <f>COUNTIF(X5:X52,"&lt;0")</f>
        <v>1</v>
      </c>
      <c r="Y55" s="1">
        <f>COUNTIF(Y5:Y52,"&lt;0")</f>
        <v>1</v>
      </c>
      <c r="Z55" s="1">
        <f>COUNTIF(Z5:Z52,"&lt;0")</f>
        <v>0</v>
      </c>
      <c r="AA55" s="1">
        <f>COUNTIF(AA5:AA52,"&lt;0")</f>
        <v>0</v>
      </c>
      <c r="AB55" s="1">
        <f>COUNTIF(AB5:AB52,"&lt;0")</f>
        <v>0</v>
      </c>
      <c r="AC55" s="1">
        <f>COUNTIF(AC5:AC52,"&lt;0")</f>
        <v>3</v>
      </c>
      <c r="AD55" s="1">
        <f>COUNTIF(AD5:AD52,"&lt;0")</f>
        <v>0</v>
      </c>
      <c r="AE55" s="1">
        <f>COUNTIF(AE5:AE52,"&lt;0")</f>
        <v>1</v>
      </c>
      <c r="AF55" s="1">
        <f>COUNTIF(AF5:AF52,"&lt;0")</f>
        <v>0</v>
      </c>
      <c r="AG55" s="1">
        <f>COUNTIF(AG5:AG52,"&lt;0")</f>
        <v>0</v>
      </c>
      <c r="AM55" s="1">
        <f>COUNTIF(AM5:AM52,"&lt;0")</f>
        <v>0</v>
      </c>
      <c r="AN55" s="1">
        <f>COUNTIF(AN5:AN52,"&lt;0")</f>
        <v>0</v>
      </c>
      <c r="AO55" s="1">
        <f>COUNTIF(AO5:AO52,"&lt;0")</f>
        <v>1</v>
      </c>
      <c r="AP55" s="1">
        <f>COUNTIF(AP5:AP52,"&lt;0")</f>
        <v>0</v>
      </c>
      <c r="AQ55" s="1">
        <f>COUNTIF(AQ5:AQ52,"&lt;0")</f>
        <v>0</v>
      </c>
      <c r="AR55" s="1">
        <f>COUNTIF(AR5:AR52,"&lt;0")</f>
        <v>0</v>
      </c>
      <c r="AS55" s="1">
        <f>COUNTIF(AS5:AS52,"&lt;0")</f>
        <v>0</v>
      </c>
      <c r="AT55" s="1">
        <f>COUNTIF(AT5:AT52,"&lt;0")</f>
        <v>0</v>
      </c>
      <c r="AU55" s="1">
        <f>COUNTIF(AU5:AU52,"&lt;0")</f>
        <v>0</v>
      </c>
      <c r="AV55" s="1">
        <f>COUNTIF(AV5:AV52,"&lt;0")</f>
        <v>2</v>
      </c>
      <c r="BB55" s="1">
        <f>COUNTIF(BB5:BB52,"&lt;0")</f>
        <v>0</v>
      </c>
      <c r="BC55" s="1">
        <f>COUNTIF(BC5:BC52,"&lt;0")</f>
        <v>0</v>
      </c>
      <c r="BD55" s="1">
        <f>COUNTIF(BD5:BD52,"&lt;0")</f>
        <v>0</v>
      </c>
      <c r="BE55" s="1">
        <f>COUNTIF(BE5:BE52,"&lt;0")</f>
        <v>0</v>
      </c>
      <c r="BF55" s="1">
        <f>COUNTIF(BF5:BF52,"&lt;0")</f>
        <v>0</v>
      </c>
      <c r="BG55" s="1">
        <f>COUNTIF(BG5:BG52,"&lt;0")</f>
        <v>2</v>
      </c>
      <c r="BH55" s="1">
        <f>COUNTIF(BH5:BH52,"&lt;0")</f>
        <v>2</v>
      </c>
      <c r="BI55" s="1">
        <f>COUNTIF(BI5:BI52,"&lt;0")</f>
        <v>0</v>
      </c>
      <c r="BJ55" s="1">
        <f>COUNTIF(BJ5:BJ52,"&lt;0")</f>
        <v>1</v>
      </c>
      <c r="BK55" s="1">
        <f>COUNTIF(BK5:BK52,"&lt;0")</f>
        <v>0</v>
      </c>
      <c r="BQ55" s="1">
        <f>COUNTIF(BQ5:BQ52,"&lt;0")</f>
        <v>0</v>
      </c>
      <c r="BR55" s="1">
        <f>COUNTIF(BR5:BR52,"&lt;0")</f>
        <v>0</v>
      </c>
      <c r="BS55" s="1">
        <f>COUNTIF(BS5:BS52,"&lt;0")</f>
        <v>1</v>
      </c>
      <c r="BT55" s="1">
        <f>COUNTIF(BT5:BT52,"&lt;0")</f>
        <v>0</v>
      </c>
      <c r="BU55" s="1">
        <f>COUNTIF(BU5:BU52,"&lt;0")</f>
        <v>2</v>
      </c>
      <c r="BV55" s="1">
        <f>COUNTIF(BV5:BV52,"&lt;0")</f>
        <v>0</v>
      </c>
      <c r="BW55" s="1">
        <f>COUNTIF(BW5:BW52,"&lt;0")</f>
        <v>1</v>
      </c>
      <c r="BX55" s="1">
        <f>COUNTIF(BX5:BX52,"&lt;0")</f>
        <v>0</v>
      </c>
      <c r="BY55" s="1">
        <f>COUNTIF(BY5:BY52,"&lt;0")</f>
        <v>0</v>
      </c>
      <c r="BZ55" s="1">
        <f>COUNTIF(BZ5:BZ52,"&lt;0")</f>
        <v>0</v>
      </c>
    </row>
    <row r="56" spans="1:82" x14ac:dyDescent="0.3">
      <c r="B56" s="15" t="s">
        <v>56</v>
      </c>
      <c r="X56" s="1">
        <f>COUNTIF(X5:X52,"e")</f>
        <v>0</v>
      </c>
      <c r="Y56" s="1">
        <f>COUNTIF(Y5:Y52,"e")</f>
        <v>0</v>
      </c>
      <c r="Z56" s="1">
        <f>COUNTIF(Z5:Z52,"e")</f>
        <v>0</v>
      </c>
      <c r="AA56" s="1">
        <f>COUNTIF(AA5:AA52,"e")</f>
        <v>0</v>
      </c>
      <c r="AB56" s="1">
        <f>COUNTIF(AB5:AB52,"e")</f>
        <v>0</v>
      </c>
      <c r="AC56" s="1">
        <f>COUNTIF(AC5:AC52,"e")</f>
        <v>0</v>
      </c>
      <c r="AD56" s="1">
        <f>COUNTIF(AD5:AD52,"e")</f>
        <v>0</v>
      </c>
      <c r="AE56" s="1">
        <f>COUNTIF(AE5:AE52,"e")</f>
        <v>0</v>
      </c>
      <c r="AF56" s="1">
        <f>COUNTIF(AF5:AF52,"e")</f>
        <v>0</v>
      </c>
      <c r="AG56" s="1">
        <f>COUNTIF(AG5:AG52,"e")</f>
        <v>0</v>
      </c>
      <c r="AM56" s="1">
        <f>COUNTIF(AM5:AM52,"e")</f>
        <v>0</v>
      </c>
      <c r="AN56" s="1">
        <f>COUNTIF(AN5:AN52,"e")</f>
        <v>0</v>
      </c>
      <c r="AO56" s="1">
        <f>COUNTIF(AO5:AO52,"e")</f>
        <v>0</v>
      </c>
      <c r="AP56" s="1">
        <f>COUNTIF(AP5:AP52,"e")</f>
        <v>0</v>
      </c>
      <c r="AQ56" s="1">
        <f>COUNTIF(AQ5:AQ52,"e")</f>
        <v>0</v>
      </c>
      <c r="AR56" s="1">
        <f>COUNTIF(AR5:AR52,"e")</f>
        <v>0</v>
      </c>
      <c r="AS56" s="1">
        <f>COUNTIF(AS5:AS52,"e")</f>
        <v>0</v>
      </c>
      <c r="AT56" s="1">
        <f>COUNTIF(AT5:AT52,"e")</f>
        <v>0</v>
      </c>
      <c r="AU56" s="1">
        <f>COUNTIF(AU5:AU52,"e")</f>
        <v>0</v>
      </c>
      <c r="AV56" s="1">
        <f>COUNTIF(AV5:AV52,"e")</f>
        <v>1</v>
      </c>
      <c r="BB56" s="1">
        <f>COUNTIF(BB5:BB52,"e")</f>
        <v>0</v>
      </c>
      <c r="BC56" s="1">
        <f>COUNTIF(BC5:BC52,"e")</f>
        <v>0</v>
      </c>
      <c r="BD56" s="1">
        <f>COUNTIF(BD5:BD52,"e")</f>
        <v>0</v>
      </c>
      <c r="BE56" s="1">
        <f>COUNTIF(BE5:BE52,"e")</f>
        <v>0</v>
      </c>
      <c r="BF56" s="1">
        <f>COUNTIF(BF5:BF52,"e")</f>
        <v>0</v>
      </c>
      <c r="BG56" s="1">
        <f>COUNTIF(BG5:BG52,"e")</f>
        <v>0</v>
      </c>
      <c r="BH56" s="1">
        <f>COUNTIF(BH5:BH52,"e")</f>
        <v>0</v>
      </c>
      <c r="BI56" s="1">
        <f>COUNTIF(BI5:BI52,"e")</f>
        <v>0</v>
      </c>
      <c r="BJ56" s="1">
        <f>COUNTIF(BJ5:BJ52,"e")</f>
        <v>0</v>
      </c>
      <c r="BK56" s="1">
        <f>COUNTIF(BK5:BK52,"e")</f>
        <v>0</v>
      </c>
      <c r="BQ56" s="1">
        <f t="shared" ref="BQ56:BZ56" si="24">COUNTIF(BQ5:BQ52,"e")</f>
        <v>0</v>
      </c>
      <c r="BR56" s="1">
        <f t="shared" si="24"/>
        <v>0</v>
      </c>
      <c r="BS56" s="1">
        <f t="shared" si="24"/>
        <v>0</v>
      </c>
      <c r="BT56" s="1">
        <f t="shared" si="24"/>
        <v>2</v>
      </c>
      <c r="BU56" s="1">
        <f t="shared" si="24"/>
        <v>0</v>
      </c>
      <c r="BV56" s="1">
        <f t="shared" si="24"/>
        <v>4</v>
      </c>
      <c r="BW56" s="1">
        <f t="shared" si="24"/>
        <v>1</v>
      </c>
      <c r="BX56" s="1">
        <f t="shared" si="24"/>
        <v>0</v>
      </c>
      <c r="BY56" s="1">
        <f t="shared" si="24"/>
        <v>0</v>
      </c>
      <c r="BZ56" s="1">
        <f t="shared" si="24"/>
        <v>0</v>
      </c>
    </row>
    <row r="57" spans="1:82" x14ac:dyDescent="0.3">
      <c r="B57" s="15" t="s">
        <v>60</v>
      </c>
      <c r="X57" s="1">
        <f>X54+X55</f>
        <v>13</v>
      </c>
      <c r="Y57" s="1">
        <f t="shared" ref="Y57:AG57" si="25">Y54+Y55</f>
        <v>10</v>
      </c>
      <c r="Z57" s="1">
        <f t="shared" si="25"/>
        <v>9</v>
      </c>
      <c r="AA57" s="1">
        <f t="shared" si="25"/>
        <v>12</v>
      </c>
      <c r="AB57" s="1">
        <f t="shared" si="25"/>
        <v>10</v>
      </c>
      <c r="AC57" s="1">
        <f t="shared" si="25"/>
        <v>10</v>
      </c>
      <c r="AD57" s="1">
        <f t="shared" si="25"/>
        <v>9</v>
      </c>
      <c r="AE57" s="1">
        <f t="shared" si="25"/>
        <v>6</v>
      </c>
      <c r="AF57" s="1">
        <f t="shared" si="25"/>
        <v>9</v>
      </c>
      <c r="AG57" s="1">
        <f t="shared" si="25"/>
        <v>9</v>
      </c>
      <c r="AM57" s="1">
        <f t="shared" ref="AM57:AV57" si="26">AM54+AM55</f>
        <v>6</v>
      </c>
      <c r="AN57" s="1">
        <f t="shared" si="26"/>
        <v>9</v>
      </c>
      <c r="AO57" s="1">
        <f t="shared" si="26"/>
        <v>12</v>
      </c>
      <c r="AP57" s="1">
        <f t="shared" si="26"/>
        <v>8</v>
      </c>
      <c r="AQ57" s="1">
        <f t="shared" si="26"/>
        <v>7</v>
      </c>
      <c r="AR57" s="1">
        <f t="shared" si="26"/>
        <v>5</v>
      </c>
      <c r="AS57" s="1">
        <f t="shared" si="26"/>
        <v>6</v>
      </c>
      <c r="AT57" s="1">
        <f t="shared" si="26"/>
        <v>7</v>
      </c>
      <c r="AU57" s="1">
        <f t="shared" si="26"/>
        <v>5</v>
      </c>
      <c r="AV57" s="1">
        <f t="shared" si="26"/>
        <v>10</v>
      </c>
      <c r="BB57" s="1">
        <f t="shared" ref="BB57:BK57" si="27">BB54+BB55</f>
        <v>9</v>
      </c>
      <c r="BC57" s="1">
        <f t="shared" si="27"/>
        <v>10</v>
      </c>
      <c r="BD57" s="1">
        <f t="shared" si="27"/>
        <v>13</v>
      </c>
      <c r="BE57" s="1">
        <f t="shared" si="27"/>
        <v>8</v>
      </c>
      <c r="BF57" s="1">
        <f t="shared" si="27"/>
        <v>13</v>
      </c>
      <c r="BG57" s="1">
        <f t="shared" si="27"/>
        <v>9</v>
      </c>
      <c r="BH57" s="1">
        <f t="shared" si="27"/>
        <v>12</v>
      </c>
      <c r="BI57" s="1">
        <f t="shared" si="27"/>
        <v>12</v>
      </c>
      <c r="BJ57" s="1">
        <f t="shared" si="27"/>
        <v>12</v>
      </c>
      <c r="BK57" s="1">
        <f t="shared" si="27"/>
        <v>13</v>
      </c>
      <c r="BQ57" s="1">
        <f t="shared" ref="BQ57:BZ57" si="28">BQ54+BQ55</f>
        <v>10</v>
      </c>
      <c r="BR57" s="1">
        <f t="shared" si="28"/>
        <v>10</v>
      </c>
      <c r="BS57" s="1">
        <f t="shared" si="28"/>
        <v>4</v>
      </c>
      <c r="BT57" s="1">
        <f t="shared" si="28"/>
        <v>12</v>
      </c>
      <c r="BU57" s="1">
        <f t="shared" si="28"/>
        <v>6</v>
      </c>
      <c r="BV57" s="1">
        <f t="shared" si="28"/>
        <v>11</v>
      </c>
      <c r="BW57" s="1">
        <f t="shared" si="28"/>
        <v>8</v>
      </c>
      <c r="BX57" s="1">
        <f t="shared" si="28"/>
        <v>9</v>
      </c>
      <c r="BY57" s="1">
        <f t="shared" si="28"/>
        <v>13</v>
      </c>
      <c r="BZ57" s="1">
        <f t="shared" si="28"/>
        <v>12</v>
      </c>
    </row>
    <row r="58" spans="1:82" x14ac:dyDescent="0.3">
      <c r="B58" s="15" t="s">
        <v>61</v>
      </c>
      <c r="AI58" s="1">
        <f>SUM(X57:AG57)</f>
        <v>97</v>
      </c>
      <c r="AX58" s="1">
        <f>SUM(AM57:AV57)</f>
        <v>75</v>
      </c>
      <c r="BM58" s="1">
        <f>SUM(BB57:BK57)</f>
        <v>111</v>
      </c>
      <c r="CB58" s="1">
        <f>SUM(BQ57:BZ57)</f>
        <v>95</v>
      </c>
    </row>
    <row r="59" spans="1:82" x14ac:dyDescent="0.3">
      <c r="B59" s="15" t="s">
        <v>73</v>
      </c>
      <c r="Q59" s="1">
        <f>COUNTIF(Q5:Q52,"&gt;0")</f>
        <v>7</v>
      </c>
      <c r="R59" s="1">
        <f>COUNTIF(R5:R52,"&gt;0")</f>
        <v>3</v>
      </c>
      <c r="S59" s="1">
        <f t="shared" ref="S59:U59" si="29">COUNTIF(S5:S52,"&gt;0")</f>
        <v>2</v>
      </c>
      <c r="T59" s="1">
        <f t="shared" si="29"/>
        <v>4</v>
      </c>
      <c r="U59" s="1">
        <f t="shared" si="29"/>
        <v>1</v>
      </c>
      <c r="V59" s="1">
        <f>COUNTIF(V5:V52,"&gt;0")</f>
        <v>3</v>
      </c>
    </row>
  </sheetData>
  <mergeCells count="91">
    <mergeCell ref="A50:A51"/>
    <mergeCell ref="B50:B51"/>
    <mergeCell ref="C50:C51"/>
    <mergeCell ref="A46:A47"/>
    <mergeCell ref="B46:B47"/>
    <mergeCell ref="C46:C47"/>
    <mergeCell ref="A48:A49"/>
    <mergeCell ref="B48:B49"/>
    <mergeCell ref="C48:C49"/>
    <mergeCell ref="A42:A43"/>
    <mergeCell ref="B42:B43"/>
    <mergeCell ref="C42:C43"/>
    <mergeCell ref="A44:A45"/>
    <mergeCell ref="B44:B45"/>
    <mergeCell ref="C44:C45"/>
    <mergeCell ref="A38:A39"/>
    <mergeCell ref="B38:B39"/>
    <mergeCell ref="C38:C39"/>
    <mergeCell ref="A40:A41"/>
    <mergeCell ref="B40:B41"/>
    <mergeCell ref="C40:C41"/>
    <mergeCell ref="A34:A35"/>
    <mergeCell ref="B34:B35"/>
    <mergeCell ref="C34:C35"/>
    <mergeCell ref="A36:A37"/>
    <mergeCell ref="B36:B37"/>
    <mergeCell ref="C36:C37"/>
    <mergeCell ref="A30:A31"/>
    <mergeCell ref="B30:B31"/>
    <mergeCell ref="C30:C31"/>
    <mergeCell ref="A32:A33"/>
    <mergeCell ref="B32:B33"/>
    <mergeCell ref="C32:C33"/>
    <mergeCell ref="A26:A27"/>
    <mergeCell ref="B26:B27"/>
    <mergeCell ref="C26:C27"/>
    <mergeCell ref="A28:A29"/>
    <mergeCell ref="B28:B29"/>
    <mergeCell ref="C28:C29"/>
    <mergeCell ref="A22:A23"/>
    <mergeCell ref="B22:B23"/>
    <mergeCell ref="C22:C23"/>
    <mergeCell ref="C24:C25"/>
    <mergeCell ref="B24:B25"/>
    <mergeCell ref="A24:A25"/>
    <mergeCell ref="A18:A19"/>
    <mergeCell ref="B18:B19"/>
    <mergeCell ref="C18:C19"/>
    <mergeCell ref="A20:A21"/>
    <mergeCell ref="B20:B21"/>
    <mergeCell ref="C20:C21"/>
    <mergeCell ref="A14:A15"/>
    <mergeCell ref="B14:B15"/>
    <mergeCell ref="C14:C15"/>
    <mergeCell ref="A16:A17"/>
    <mergeCell ref="B16:B17"/>
    <mergeCell ref="C16:C17"/>
    <mergeCell ref="A10:A11"/>
    <mergeCell ref="B10:B11"/>
    <mergeCell ref="C10:C11"/>
    <mergeCell ref="A12:A13"/>
    <mergeCell ref="B12:B13"/>
    <mergeCell ref="C12:C13"/>
    <mergeCell ref="A6:A7"/>
    <mergeCell ref="B6:B7"/>
    <mergeCell ref="C6:C7"/>
    <mergeCell ref="A8:A9"/>
    <mergeCell ref="B8:B9"/>
    <mergeCell ref="C8:C9"/>
    <mergeCell ref="X1:AK1"/>
    <mergeCell ref="AM1:AZ1"/>
    <mergeCell ref="BB1:BO1"/>
    <mergeCell ref="BQ1:CD1"/>
    <mergeCell ref="H2:H4"/>
    <mergeCell ref="I2:I4"/>
    <mergeCell ref="H1:I1"/>
    <mergeCell ref="U2:U4"/>
    <mergeCell ref="V2:V4"/>
    <mergeCell ref="Q1:V1"/>
    <mergeCell ref="E1:F1"/>
    <mergeCell ref="E2:E4"/>
    <mergeCell ref="F2:F4"/>
    <mergeCell ref="K1:M1"/>
    <mergeCell ref="K2:K4"/>
    <mergeCell ref="L2:L4"/>
    <mergeCell ref="M2:M4"/>
    <mergeCell ref="O2:O4"/>
    <mergeCell ref="Q2:Q4"/>
    <mergeCell ref="R2:R4"/>
    <mergeCell ref="S2:S4"/>
    <mergeCell ref="T2:T4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DA293-A47E-47BA-BAB0-88079E1BFC0D}">
  <sheetPr>
    <pageSetUpPr fitToPage="1"/>
  </sheetPr>
  <dimension ref="A1:T26"/>
  <sheetViews>
    <sheetView workbookViewId="0">
      <selection activeCell="B2" sqref="B2"/>
    </sheetView>
  </sheetViews>
  <sheetFormatPr defaultRowHeight="18.75" x14ac:dyDescent="0.3"/>
  <cols>
    <col min="1" max="1" width="9.140625" style="1"/>
    <col min="2" max="2" width="24.85546875" style="2" customWidth="1"/>
    <col min="3" max="3" width="9.140625" style="2"/>
    <col min="4" max="4" width="3.7109375" style="2" customWidth="1"/>
    <col min="5" max="6" width="9.140625" style="3"/>
    <col min="7" max="7" width="3.7109375" style="3" customWidth="1"/>
    <col min="8" max="9" width="9.140625" style="3"/>
    <col min="10" max="10" width="3.7109375" style="3" customWidth="1"/>
    <col min="11" max="12" width="9.140625" style="3"/>
    <col min="13" max="13" width="3.7109375" style="3" customWidth="1"/>
    <col min="14" max="19" width="9.140625" style="3"/>
    <col min="20" max="16384" width="9.140625" style="2"/>
  </cols>
  <sheetData>
    <row r="1" spans="1:20" s="4" customFormat="1" ht="18.75" customHeight="1" x14ac:dyDescent="0.3">
      <c r="A1" s="5" t="s">
        <v>72</v>
      </c>
      <c r="B1" s="4" t="s">
        <v>32</v>
      </c>
      <c r="C1" s="4" t="s">
        <v>33</v>
      </c>
      <c r="E1" s="22" t="s">
        <v>28</v>
      </c>
      <c r="F1" s="22"/>
      <c r="G1" s="17"/>
      <c r="H1" s="22" t="s">
        <v>52</v>
      </c>
      <c r="I1" s="22"/>
      <c r="J1" s="17"/>
      <c r="K1" s="23" t="s">
        <v>41</v>
      </c>
      <c r="L1" s="23"/>
      <c r="M1" s="17"/>
      <c r="N1" s="22" t="s">
        <v>47</v>
      </c>
      <c r="O1" s="22"/>
      <c r="P1" s="22"/>
      <c r="Q1" s="22"/>
      <c r="R1" s="22"/>
      <c r="S1" s="22"/>
      <c r="T1" s="2"/>
    </row>
    <row r="2" spans="1:20" ht="38.25" customHeight="1" x14ac:dyDescent="0.3">
      <c r="E2" s="3" t="s">
        <v>63</v>
      </c>
      <c r="F2" s="3" t="s">
        <v>57</v>
      </c>
      <c r="H2" s="3" t="s">
        <v>53</v>
      </c>
      <c r="I2" s="3" t="s">
        <v>31</v>
      </c>
      <c r="K2" s="24" t="s">
        <v>64</v>
      </c>
      <c r="L2" s="3" t="s">
        <v>65</v>
      </c>
      <c r="N2" s="24" t="s">
        <v>66</v>
      </c>
      <c r="O2" s="24" t="s">
        <v>67</v>
      </c>
      <c r="P2" s="24" t="s">
        <v>68</v>
      </c>
      <c r="Q2" s="24" t="s">
        <v>69</v>
      </c>
      <c r="R2" s="24" t="s">
        <v>70</v>
      </c>
      <c r="S2" s="24" t="s">
        <v>71</v>
      </c>
    </row>
    <row r="4" spans="1:20" x14ac:dyDescent="0.3">
      <c r="A4" s="1">
        <v>1</v>
      </c>
      <c r="B4" s="2" t="s">
        <v>7</v>
      </c>
      <c r="C4" s="2" t="s">
        <v>34</v>
      </c>
      <c r="E4" s="3">
        <v>1530</v>
      </c>
      <c r="F4" s="3">
        <v>1650</v>
      </c>
      <c r="H4" s="3">
        <v>30</v>
      </c>
      <c r="I4" s="3">
        <v>0</v>
      </c>
      <c r="K4" s="3">
        <v>119</v>
      </c>
      <c r="L4" s="3">
        <v>0</v>
      </c>
      <c r="N4" s="3">
        <v>30</v>
      </c>
      <c r="O4" s="3">
        <v>50</v>
      </c>
      <c r="P4" s="3">
        <v>0</v>
      </c>
      <c r="Q4" s="3">
        <v>0</v>
      </c>
      <c r="R4" s="3">
        <v>0</v>
      </c>
      <c r="S4" s="3">
        <v>40</v>
      </c>
    </row>
    <row r="5" spans="1:20" x14ac:dyDescent="0.3">
      <c r="A5" s="1">
        <v>2</v>
      </c>
      <c r="B5" s="2" t="s">
        <v>25</v>
      </c>
      <c r="C5" s="2" t="s">
        <v>35</v>
      </c>
      <c r="E5" s="3">
        <v>1580</v>
      </c>
      <c r="F5" s="3">
        <v>1630</v>
      </c>
      <c r="H5" s="3">
        <v>32</v>
      </c>
      <c r="I5" s="3">
        <v>2</v>
      </c>
      <c r="K5" s="3">
        <v>122</v>
      </c>
      <c r="L5" s="3">
        <v>20</v>
      </c>
      <c r="N5" s="3">
        <v>30</v>
      </c>
      <c r="O5" s="3">
        <v>0</v>
      </c>
      <c r="P5" s="3">
        <v>0</v>
      </c>
      <c r="Q5" s="3">
        <v>0</v>
      </c>
      <c r="R5" s="3">
        <v>0</v>
      </c>
      <c r="S5" s="3">
        <v>40</v>
      </c>
    </row>
    <row r="6" spans="1:20" x14ac:dyDescent="0.3">
      <c r="A6" s="1">
        <v>3</v>
      </c>
      <c r="B6" s="2" t="s">
        <v>3</v>
      </c>
      <c r="C6" s="2" t="s">
        <v>34</v>
      </c>
      <c r="E6" s="3">
        <v>1300</v>
      </c>
      <c r="F6" s="3">
        <v>1360</v>
      </c>
      <c r="H6" s="3">
        <v>24</v>
      </c>
      <c r="I6" s="3">
        <v>0</v>
      </c>
      <c r="K6" s="3">
        <v>122</v>
      </c>
      <c r="L6" s="3">
        <v>20</v>
      </c>
      <c r="N6" s="3">
        <v>30</v>
      </c>
      <c r="O6" s="3">
        <v>0</v>
      </c>
      <c r="P6" s="3">
        <v>50</v>
      </c>
      <c r="Q6" s="3">
        <v>0</v>
      </c>
      <c r="R6" s="3">
        <v>0</v>
      </c>
      <c r="S6" s="3">
        <v>0</v>
      </c>
    </row>
    <row r="7" spans="1:20" x14ac:dyDescent="0.3">
      <c r="A7" s="1">
        <v>4</v>
      </c>
      <c r="B7" s="2" t="s">
        <v>18</v>
      </c>
      <c r="C7" s="2" t="s">
        <v>34</v>
      </c>
      <c r="E7" s="3">
        <v>1310</v>
      </c>
      <c r="F7" s="3">
        <v>1280</v>
      </c>
      <c r="H7" s="3">
        <v>23</v>
      </c>
      <c r="I7" s="3">
        <v>1</v>
      </c>
      <c r="K7" s="3">
        <v>126</v>
      </c>
      <c r="L7" s="3">
        <v>60</v>
      </c>
      <c r="N7" s="3">
        <v>30</v>
      </c>
      <c r="O7" s="3">
        <v>0</v>
      </c>
      <c r="P7" s="3">
        <v>0</v>
      </c>
      <c r="Q7" s="3">
        <v>0</v>
      </c>
      <c r="R7" s="3">
        <v>0</v>
      </c>
      <c r="S7" s="3">
        <v>0</v>
      </c>
    </row>
    <row r="8" spans="1:20" x14ac:dyDescent="0.3">
      <c r="A8" s="1">
        <v>5</v>
      </c>
      <c r="B8" s="2" t="s">
        <v>9</v>
      </c>
      <c r="C8" s="2" t="s">
        <v>34</v>
      </c>
      <c r="E8" s="3">
        <v>1110</v>
      </c>
      <c r="F8" s="3">
        <v>1160</v>
      </c>
      <c r="H8" s="3">
        <v>21</v>
      </c>
      <c r="I8" s="3">
        <v>1</v>
      </c>
      <c r="K8" s="3">
        <v>118</v>
      </c>
      <c r="L8" s="3">
        <v>0</v>
      </c>
      <c r="N8" s="3">
        <v>0</v>
      </c>
      <c r="O8" s="3">
        <v>0</v>
      </c>
      <c r="P8" s="3">
        <v>50</v>
      </c>
      <c r="Q8" s="3">
        <v>0</v>
      </c>
      <c r="R8" s="3">
        <v>0</v>
      </c>
      <c r="S8" s="3">
        <v>0</v>
      </c>
    </row>
    <row r="9" spans="1:20" x14ac:dyDescent="0.3">
      <c r="A9" s="1">
        <v>6</v>
      </c>
      <c r="B9" s="2" t="s">
        <v>17</v>
      </c>
      <c r="C9" s="2" t="s">
        <v>34</v>
      </c>
      <c r="E9" s="3">
        <v>1145</v>
      </c>
      <c r="F9" s="3">
        <v>1115</v>
      </c>
      <c r="H9" s="3">
        <v>23</v>
      </c>
      <c r="I9" s="3">
        <v>1</v>
      </c>
      <c r="K9" s="3">
        <v>128</v>
      </c>
      <c r="L9" s="3">
        <v>80</v>
      </c>
      <c r="N9" s="3">
        <v>0</v>
      </c>
      <c r="O9" s="3">
        <v>0</v>
      </c>
      <c r="P9" s="3">
        <v>0</v>
      </c>
      <c r="Q9" s="3">
        <v>50</v>
      </c>
      <c r="R9" s="3">
        <v>0</v>
      </c>
      <c r="S9" s="3">
        <v>0</v>
      </c>
    </row>
    <row r="10" spans="1:20" x14ac:dyDescent="0.3">
      <c r="A10" s="1">
        <v>7</v>
      </c>
      <c r="B10" s="2" t="s">
        <v>14</v>
      </c>
      <c r="C10" s="2" t="s">
        <v>35</v>
      </c>
      <c r="E10" s="3">
        <v>955</v>
      </c>
      <c r="F10" s="3">
        <v>1025</v>
      </c>
      <c r="H10" s="3">
        <v>20</v>
      </c>
      <c r="I10" s="3">
        <v>1</v>
      </c>
      <c r="K10" s="3">
        <v>119</v>
      </c>
      <c r="L10" s="3">
        <v>0</v>
      </c>
      <c r="N10" s="3">
        <v>30</v>
      </c>
      <c r="O10" s="3">
        <v>0</v>
      </c>
      <c r="P10" s="3">
        <v>0</v>
      </c>
      <c r="Q10" s="3">
        <v>0</v>
      </c>
      <c r="R10" s="3">
        <v>0</v>
      </c>
      <c r="S10" s="3">
        <v>40</v>
      </c>
    </row>
    <row r="11" spans="1:20" x14ac:dyDescent="0.3">
      <c r="A11" s="1">
        <v>8</v>
      </c>
      <c r="B11" s="2" t="s">
        <v>20</v>
      </c>
      <c r="C11" s="2" t="s">
        <v>34</v>
      </c>
      <c r="E11" s="3">
        <v>680</v>
      </c>
      <c r="F11" s="3">
        <v>730</v>
      </c>
      <c r="H11" s="3">
        <v>15</v>
      </c>
      <c r="I11" s="3">
        <v>0</v>
      </c>
      <c r="K11" s="3">
        <v>106</v>
      </c>
      <c r="L11" s="3">
        <v>0</v>
      </c>
      <c r="N11" s="3">
        <v>0</v>
      </c>
      <c r="O11" s="3">
        <v>0</v>
      </c>
      <c r="P11" s="3">
        <v>0</v>
      </c>
      <c r="Q11" s="3">
        <v>50</v>
      </c>
      <c r="R11" s="3">
        <v>0</v>
      </c>
      <c r="S11" s="3">
        <v>0</v>
      </c>
    </row>
    <row r="12" spans="1:20" x14ac:dyDescent="0.3">
      <c r="A12" s="1">
        <v>9</v>
      </c>
      <c r="B12" s="2" t="s">
        <v>11</v>
      </c>
      <c r="C12" s="2" t="s">
        <v>35</v>
      </c>
      <c r="E12" s="3">
        <v>700</v>
      </c>
      <c r="F12" s="3">
        <v>730</v>
      </c>
      <c r="H12" s="3">
        <v>16</v>
      </c>
      <c r="I12" s="3">
        <v>2</v>
      </c>
      <c r="K12" s="3">
        <v>113</v>
      </c>
      <c r="L12" s="3">
        <v>0</v>
      </c>
      <c r="N12" s="3">
        <v>30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</row>
    <row r="13" spans="1:20" x14ac:dyDescent="0.3">
      <c r="A13" s="1">
        <v>10</v>
      </c>
      <c r="B13" s="2" t="s">
        <v>22</v>
      </c>
      <c r="C13" s="2" t="s">
        <v>35</v>
      </c>
      <c r="E13" s="3">
        <v>875</v>
      </c>
      <c r="F13" s="3">
        <v>725</v>
      </c>
      <c r="H13" s="3">
        <v>19</v>
      </c>
      <c r="I13" s="3">
        <v>2</v>
      </c>
      <c r="K13" s="3">
        <v>135</v>
      </c>
      <c r="L13" s="3">
        <v>150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</row>
    <row r="14" spans="1:20" x14ac:dyDescent="0.3">
      <c r="A14" s="1">
        <v>11</v>
      </c>
      <c r="B14" s="2" t="s">
        <v>4</v>
      </c>
      <c r="C14" s="2" t="s">
        <v>34</v>
      </c>
      <c r="E14" s="3">
        <v>670</v>
      </c>
      <c r="F14" s="3">
        <v>670</v>
      </c>
      <c r="H14" s="3">
        <v>14</v>
      </c>
      <c r="I14" s="3">
        <v>0</v>
      </c>
      <c r="K14" s="3">
        <v>125</v>
      </c>
      <c r="L14" s="3">
        <v>50</v>
      </c>
      <c r="N14" s="3">
        <v>0</v>
      </c>
      <c r="O14" s="3">
        <v>0</v>
      </c>
      <c r="P14" s="3">
        <v>0</v>
      </c>
      <c r="Q14" s="3">
        <v>50</v>
      </c>
      <c r="R14" s="3">
        <v>0</v>
      </c>
      <c r="S14" s="3">
        <v>0</v>
      </c>
    </row>
    <row r="15" spans="1:20" x14ac:dyDescent="0.3">
      <c r="A15" s="1">
        <v>12</v>
      </c>
      <c r="B15" s="2" t="s">
        <v>8</v>
      </c>
      <c r="C15" s="2" t="s">
        <v>34</v>
      </c>
      <c r="E15" s="3">
        <v>580</v>
      </c>
      <c r="F15" s="3">
        <v>660</v>
      </c>
      <c r="H15" s="3">
        <v>13</v>
      </c>
      <c r="I15" s="3">
        <v>0</v>
      </c>
      <c r="K15" s="3">
        <v>120</v>
      </c>
      <c r="L15" s="3">
        <v>0</v>
      </c>
      <c r="N15" s="3">
        <v>30</v>
      </c>
      <c r="O15" s="3">
        <v>0</v>
      </c>
      <c r="P15" s="3">
        <v>0</v>
      </c>
      <c r="Q15" s="3">
        <v>0</v>
      </c>
      <c r="R15" s="3">
        <v>50</v>
      </c>
      <c r="S15" s="3">
        <v>0</v>
      </c>
    </row>
    <row r="16" spans="1:20" x14ac:dyDescent="0.3">
      <c r="A16" s="1">
        <v>13</v>
      </c>
      <c r="B16" s="2" t="s">
        <v>23</v>
      </c>
      <c r="C16" s="2" t="s">
        <v>34</v>
      </c>
      <c r="E16" s="3">
        <v>730</v>
      </c>
      <c r="F16" s="3">
        <v>640</v>
      </c>
      <c r="H16" s="3">
        <v>15</v>
      </c>
      <c r="I16" s="3">
        <v>0</v>
      </c>
      <c r="K16" s="3">
        <v>134</v>
      </c>
      <c r="L16" s="3">
        <v>140</v>
      </c>
      <c r="N16" s="3">
        <v>0</v>
      </c>
      <c r="O16" s="3">
        <v>0</v>
      </c>
      <c r="P16" s="3">
        <v>0</v>
      </c>
      <c r="Q16" s="3">
        <v>50</v>
      </c>
      <c r="R16" s="3">
        <v>0</v>
      </c>
      <c r="S16" s="3">
        <v>0</v>
      </c>
    </row>
    <row r="17" spans="1:19" x14ac:dyDescent="0.3">
      <c r="A17" s="1">
        <v>14</v>
      </c>
      <c r="B17" s="2" t="s">
        <v>6</v>
      </c>
      <c r="C17" s="2" t="s">
        <v>34</v>
      </c>
      <c r="E17" s="3">
        <v>520</v>
      </c>
      <c r="F17" s="3">
        <v>570</v>
      </c>
      <c r="H17" s="3">
        <v>11</v>
      </c>
      <c r="I17" s="3">
        <v>0</v>
      </c>
      <c r="K17" s="3">
        <v>113</v>
      </c>
      <c r="L17" s="3">
        <v>0</v>
      </c>
      <c r="N17" s="3">
        <v>0</v>
      </c>
      <c r="O17" s="3">
        <v>50</v>
      </c>
      <c r="P17" s="3">
        <v>0</v>
      </c>
      <c r="Q17" s="3">
        <v>0</v>
      </c>
      <c r="R17" s="3">
        <v>0</v>
      </c>
      <c r="S17" s="3">
        <v>0</v>
      </c>
    </row>
    <row r="18" spans="1:19" x14ac:dyDescent="0.3">
      <c r="A18" s="1">
        <v>15</v>
      </c>
      <c r="B18" s="2" t="s">
        <v>10</v>
      </c>
      <c r="C18" s="2" t="s">
        <v>34</v>
      </c>
      <c r="E18" s="3">
        <v>450</v>
      </c>
      <c r="F18" s="3">
        <v>500</v>
      </c>
      <c r="H18" s="3">
        <v>10</v>
      </c>
      <c r="I18" s="3">
        <v>0</v>
      </c>
      <c r="K18" s="3">
        <v>113</v>
      </c>
      <c r="L18" s="3">
        <v>0</v>
      </c>
      <c r="N18" s="3">
        <v>0</v>
      </c>
      <c r="O18" s="3">
        <v>50</v>
      </c>
      <c r="P18" s="3">
        <v>0</v>
      </c>
      <c r="Q18" s="3">
        <v>0</v>
      </c>
      <c r="R18" s="3">
        <v>0</v>
      </c>
      <c r="S18" s="3">
        <v>0</v>
      </c>
    </row>
    <row r="19" spans="1:19" x14ac:dyDescent="0.3">
      <c r="A19" s="1">
        <v>16</v>
      </c>
      <c r="B19" s="2" t="s">
        <v>19</v>
      </c>
      <c r="C19" s="2" t="s">
        <v>34</v>
      </c>
      <c r="E19" s="3">
        <v>570</v>
      </c>
      <c r="F19" s="3">
        <v>500</v>
      </c>
      <c r="H19" s="3">
        <v>12</v>
      </c>
      <c r="I19" s="3">
        <v>1</v>
      </c>
      <c r="K19" s="3">
        <v>127</v>
      </c>
      <c r="L19" s="3">
        <v>70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</row>
    <row r="20" spans="1:19" x14ac:dyDescent="0.3">
      <c r="A20" s="1">
        <v>17</v>
      </c>
      <c r="B20" s="2" t="s">
        <v>24</v>
      </c>
      <c r="C20" s="2" t="s">
        <v>34</v>
      </c>
      <c r="E20" s="3">
        <v>470</v>
      </c>
      <c r="F20" s="3">
        <v>470</v>
      </c>
      <c r="H20" s="3">
        <v>10</v>
      </c>
      <c r="I20" s="3">
        <v>0</v>
      </c>
      <c r="K20" s="3">
        <v>115</v>
      </c>
      <c r="L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</row>
    <row r="21" spans="1:19" x14ac:dyDescent="0.3">
      <c r="A21" s="1">
        <v>18</v>
      </c>
      <c r="B21" s="2" t="s">
        <v>13</v>
      </c>
      <c r="C21" s="2" t="s">
        <v>35</v>
      </c>
      <c r="E21" s="3">
        <v>420</v>
      </c>
      <c r="F21" s="3">
        <v>400</v>
      </c>
      <c r="H21" s="3">
        <v>9</v>
      </c>
      <c r="I21" s="3">
        <v>0</v>
      </c>
      <c r="K21" s="3">
        <v>122</v>
      </c>
      <c r="L21" s="3">
        <v>20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</row>
    <row r="22" spans="1:19" x14ac:dyDescent="0.3">
      <c r="A22" s="1">
        <v>19</v>
      </c>
      <c r="B22" s="2" t="s">
        <v>15</v>
      </c>
      <c r="C22" s="2" t="s">
        <v>34</v>
      </c>
      <c r="E22" s="3">
        <v>375</v>
      </c>
      <c r="F22" s="3">
        <v>375</v>
      </c>
      <c r="H22" s="3">
        <v>9</v>
      </c>
      <c r="I22" s="3">
        <v>1</v>
      </c>
      <c r="K22" s="3">
        <v>117</v>
      </c>
      <c r="L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</row>
    <row r="23" spans="1:19" x14ac:dyDescent="0.3">
      <c r="A23" s="1">
        <v>20</v>
      </c>
      <c r="B23" s="2" t="s">
        <v>16</v>
      </c>
      <c r="C23" s="2" t="s">
        <v>34</v>
      </c>
      <c r="E23" s="3">
        <v>625</v>
      </c>
      <c r="F23" s="3">
        <v>365</v>
      </c>
      <c r="H23" s="3">
        <v>13</v>
      </c>
      <c r="I23" s="3">
        <v>2</v>
      </c>
      <c r="K23" s="3">
        <v>146</v>
      </c>
      <c r="L23" s="3">
        <v>260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</row>
    <row r="24" spans="1:19" x14ac:dyDescent="0.3">
      <c r="A24" s="1">
        <v>21</v>
      </c>
      <c r="B24" s="2" t="s">
        <v>12</v>
      </c>
      <c r="C24" s="2" t="s">
        <v>35</v>
      </c>
      <c r="E24" s="3">
        <v>285</v>
      </c>
      <c r="F24" s="3">
        <v>285</v>
      </c>
      <c r="H24" s="3">
        <v>8</v>
      </c>
      <c r="I24" s="3">
        <v>2</v>
      </c>
      <c r="K24" s="3">
        <v>97</v>
      </c>
      <c r="L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</row>
    <row r="25" spans="1:19" x14ac:dyDescent="0.3">
      <c r="A25" s="1">
        <v>22</v>
      </c>
      <c r="B25" s="2" t="s">
        <v>5</v>
      </c>
      <c r="C25" s="2" t="s">
        <v>35</v>
      </c>
      <c r="E25" s="3">
        <v>285</v>
      </c>
      <c r="F25" s="3">
        <v>285</v>
      </c>
      <c r="H25" s="3">
        <v>7</v>
      </c>
      <c r="I25" s="3">
        <v>1</v>
      </c>
      <c r="K25" s="3">
        <v>107</v>
      </c>
      <c r="L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</row>
    <row r="26" spans="1:19" x14ac:dyDescent="0.3">
      <c r="A26" s="1">
        <v>23</v>
      </c>
      <c r="B26" s="2" t="s">
        <v>21</v>
      </c>
      <c r="C26" s="2" t="s">
        <v>35</v>
      </c>
      <c r="E26" s="3">
        <v>225</v>
      </c>
      <c r="F26" s="3">
        <v>225</v>
      </c>
      <c r="H26" s="3">
        <v>6</v>
      </c>
      <c r="I26" s="3">
        <v>1</v>
      </c>
      <c r="K26" s="3">
        <v>117</v>
      </c>
      <c r="L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</row>
  </sheetData>
  <sortState xmlns:xlrd2="http://schemas.microsoft.com/office/spreadsheetml/2017/richdata2" ref="A4:T26">
    <sortCondition descending="1" ref="F4:F26"/>
    <sortCondition ref="K4:K26"/>
  </sortState>
  <mergeCells count="4">
    <mergeCell ref="E1:F1"/>
    <mergeCell ref="H1:I1"/>
    <mergeCell ref="K1:L1"/>
    <mergeCell ref="N1:S1"/>
  </mergeCells>
  <printOptions gridLines="1"/>
  <pageMargins left="0.7" right="0.7" top="0.75" bottom="0.75" header="0.3" footer="0.3"/>
  <pageSetup scale="72" orientation="landscape" r:id="rId1"/>
  <headerFooter>
    <oddHeader>&amp;C&amp;24Echo Park 2024&amp;R&amp;20&amp;D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Raw Data</vt:lpstr>
      <vt:lpstr>Scoring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Hoesly</dc:creator>
  <cp:lastModifiedBy>Richard Hoesly</cp:lastModifiedBy>
  <cp:lastPrinted>2024-05-13T21:23:49Z</cp:lastPrinted>
  <dcterms:created xsi:type="dcterms:W3CDTF">2024-05-11T17:17:01Z</dcterms:created>
  <dcterms:modified xsi:type="dcterms:W3CDTF">2024-05-13T21:27:12Z</dcterms:modified>
</cp:coreProperties>
</file>